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if365-my.sharepoint.com/personal/jsebastian_adif_es/Documents/Documentos/0 Trabajo/Licitaciones/Públicos/Carrusel infantil y churrerías/Anejos/"/>
    </mc:Choice>
  </mc:AlternateContent>
  <xr:revisionPtr revIDLastSave="0" documentId="8_{AD03962F-3891-42AC-9F28-41F943724445}" xr6:coauthVersionLast="47" xr6:coauthVersionMax="47" xr10:uidLastSave="{00000000-0000-0000-0000-000000000000}"/>
  <bookViews>
    <workbookView xWindow="-110" yWindow="-110" windowWidth="19420" windowHeight="11620"/>
  </bookViews>
  <sheets>
    <sheet name="ANEJO 1.D" sheetId="13" r:id="rId1"/>
  </sheets>
  <definedNames>
    <definedName name="_xlnm.Print_Area" localSheetId="0">'ANEJO 1.D'!$C$2:$O$38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3" l="1"/>
  <c r="I17" i="13"/>
  <c r="D17" i="13"/>
  <c r="D25" i="13"/>
  <c r="F16" i="13"/>
  <c r="G16" i="13"/>
  <c r="I20" i="13"/>
  <c r="H28" i="13"/>
  <c r="G26" i="13"/>
  <c r="G24" i="13"/>
  <c r="G23" i="13"/>
  <c r="G22" i="13"/>
  <c r="G21" i="13"/>
  <c r="G20" i="13"/>
  <c r="G19" i="13"/>
  <c r="G18" i="13"/>
  <c r="O33" i="13"/>
  <c r="M33" i="13"/>
  <c r="K33" i="13"/>
  <c r="I33" i="13"/>
  <c r="Q14" i="13"/>
  <c r="Q15" i="13"/>
  <c r="G31" i="13"/>
  <c r="K17" i="13"/>
  <c r="J33" i="13"/>
  <c r="H33" i="13"/>
  <c r="L33" i="13"/>
  <c r="N33" i="13"/>
  <c r="K14" i="13"/>
  <c r="I23" i="13"/>
  <c r="I19" i="13"/>
  <c r="I21" i="13"/>
  <c r="I24" i="13"/>
  <c r="I18" i="13"/>
  <c r="D26" i="13"/>
  <c r="K18" i="13"/>
  <c r="J25" i="13"/>
  <c r="K25" i="13"/>
  <c r="D18" i="13"/>
  <c r="K20" i="13"/>
  <c r="D24" i="13"/>
  <c r="K24" i="13"/>
  <c r="H25" i="13"/>
  <c r="I25" i="13"/>
  <c r="K23" i="13"/>
  <c r="D23" i="13"/>
  <c r="D22" i="13"/>
  <c r="F25" i="13"/>
  <c r="G25" i="13"/>
  <c r="G17" i="13"/>
  <c r="G15" i="13"/>
  <c r="K19" i="13"/>
  <c r="J16" i="13"/>
  <c r="K16" i="13"/>
  <c r="K22" i="13"/>
  <c r="K21" i="13"/>
  <c r="K15" i="13"/>
  <c r="D15" i="13"/>
  <c r="I15" i="13"/>
  <c r="H16" i="13"/>
  <c r="I16" i="13"/>
  <c r="M14" i="13"/>
  <c r="M22" i="13"/>
  <c r="M15" i="13"/>
  <c r="M18" i="13"/>
  <c r="M24" i="13"/>
  <c r="D14" i="13"/>
  <c r="E18" i="13"/>
  <c r="M20" i="13"/>
  <c r="M23" i="13"/>
  <c r="L16" i="13"/>
  <c r="M16" i="13"/>
  <c r="M17" i="13"/>
  <c r="I31" i="13"/>
  <c r="I14" i="13"/>
  <c r="I22" i="13"/>
  <c r="Q16" i="13"/>
  <c r="Q17" i="13"/>
  <c r="K31" i="13"/>
  <c r="D21" i="13"/>
  <c r="L25" i="13"/>
  <c r="M25" i="13"/>
  <c r="M21" i="13"/>
  <c r="M19" i="13"/>
  <c r="J27" i="13"/>
  <c r="K27" i="13"/>
  <c r="D20" i="13"/>
  <c r="D19" i="13"/>
  <c r="O17" i="13"/>
  <c r="N25" i="13"/>
  <c r="O25" i="13"/>
  <c r="O21" i="13"/>
  <c r="O22" i="13"/>
  <c r="N16" i="13"/>
  <c r="O16" i="13"/>
  <c r="O24" i="13"/>
  <c r="O15" i="13"/>
  <c r="O23" i="13"/>
  <c r="O18" i="13"/>
  <c r="O14" i="13"/>
  <c r="O20" i="13"/>
  <c r="O19" i="13"/>
  <c r="D31" i="13"/>
  <c r="O31" i="13"/>
  <c r="M31" i="13"/>
  <c r="E20" i="13"/>
  <c r="J28" i="13"/>
  <c r="L28" i="13"/>
  <c r="N28" i="13"/>
  <c r="E26" i="13"/>
  <c r="E21" i="13"/>
  <c r="E19" i="13"/>
  <c r="E22" i="13"/>
  <c r="E25" i="13"/>
  <c r="J30" i="13"/>
  <c r="K30" i="13"/>
  <c r="J32" i="13"/>
  <c r="K32" i="13"/>
  <c r="E17" i="13"/>
  <c r="N27" i="13"/>
  <c r="H27" i="13"/>
  <c r="I27" i="13"/>
  <c r="L27" i="13"/>
  <c r="D29" i="13"/>
  <c r="E29" i="13"/>
  <c r="D28" i="13"/>
  <c r="K26" i="13"/>
  <c r="H30" i="13"/>
  <c r="I30" i="13"/>
  <c r="L30" i="13"/>
  <c r="M30" i="13"/>
  <c r="M27" i="13"/>
  <c r="O27" i="13"/>
  <c r="N30" i="13"/>
  <c r="O30" i="13"/>
  <c r="M26" i="13"/>
  <c r="O26" i="13"/>
  <c r="N32" i="13"/>
  <c r="O32" i="13"/>
  <c r="L32" i="13"/>
  <c r="M32" i="13"/>
  <c r="H32" i="13"/>
  <c r="I32" i="13"/>
  <c r="E31" i="13"/>
  <c r="E23" i="13"/>
  <c r="E28" i="13"/>
  <c r="E15" i="13"/>
  <c r="F27" i="13"/>
  <c r="D16" i="13"/>
  <c r="E24" i="13"/>
  <c r="G27" i="13"/>
  <c r="F30" i="13"/>
  <c r="E16" i="13"/>
  <c r="D27" i="13"/>
  <c r="F32" i="13"/>
  <c r="G32" i="13"/>
  <c r="G30" i="13"/>
  <c r="E27" i="13"/>
  <c r="D30" i="13"/>
  <c r="E30" i="13"/>
  <c r="D32" i="13"/>
  <c r="E32" i="13"/>
</calcChain>
</file>

<file path=xl/comments1.xml><?xml version="1.0" encoding="utf-8"?>
<comments xmlns="http://schemas.openxmlformats.org/spreadsheetml/2006/main">
  <authors>
    <author>8896532</author>
  </authors>
  <commentList>
    <comment ref="Q1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la Renta del Año 1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el porcentaje de incremento anual</t>
        </r>
      </text>
    </comment>
  </commentList>
</comments>
</file>

<file path=xl/sharedStrings.xml><?xml version="1.0" encoding="utf-8"?>
<sst xmlns="http://schemas.openxmlformats.org/spreadsheetml/2006/main" count="45" uniqueCount="45">
  <si>
    <t>ESTE MODELO SE CUMPLIMENTARÁ Y SE INCLUIRÁ EN EL SOBRE Nº 3 DE LA PETICIÓN DE OFERTAS</t>
  </si>
  <si>
    <t>EMPRESA</t>
  </si>
  <si>
    <t>Firma y sello:</t>
  </si>
  <si>
    <t>TOTAL CONTRATO</t>
  </si>
  <si>
    <t>AÑOS PREVISTOS DE VIGENCIA DEL CONTRATO</t>
  </si>
  <si>
    <t xml:space="preserve">TOTAL </t>
  </si>
  <si>
    <t>% s/ventas</t>
  </si>
  <si>
    <t>AÑO 1</t>
  </si>
  <si>
    <t>AÑO 2</t>
  </si>
  <si>
    <t>AÑO 3</t>
  </si>
  <si>
    <t>AÑO 4</t>
  </si>
  <si>
    <t>AÑO 5</t>
  </si>
  <si>
    <t xml:space="preserve">VENTAS       </t>
  </si>
  <si>
    <t>COSTES MATERIA PRIMA</t>
  </si>
  <si>
    <t>MARGEN BRUTO</t>
  </si>
  <si>
    <t>COSTES PERSONAL</t>
  </si>
  <si>
    <t>COMISIONES T. BANCARIAS</t>
  </si>
  <si>
    <t>TASAS Y TRIBUTOS</t>
  </si>
  <si>
    <t>MNTO. Y SUMINISTROS</t>
  </si>
  <si>
    <t>PUBLICIDAD Y PROMOCIÓN</t>
  </si>
  <si>
    <t>EXTRUCT. Y ADMON.</t>
  </si>
  <si>
    <t>GASTOS GENERALES</t>
  </si>
  <si>
    <t>OTROS COSTES ( 1 )</t>
  </si>
  <si>
    <t>TOTAL GASTOS GENERALES</t>
  </si>
  <si>
    <t>AMORTIZACIONES</t>
  </si>
  <si>
    <t>MARGEN DE EXPLOTACIÓN ANTES DE RENTAS</t>
  </si>
  <si>
    <t>RENTA VARIABLE</t>
  </si>
  <si>
    <t>MARGEN DE EXPLOTACION</t>
  </si>
  <si>
    <t>GASTOS EXTRAORDINARIOS</t>
  </si>
  <si>
    <t>Bº ANTES IMPTOS.</t>
  </si>
  <si>
    <t>( 1 ) Descripción de Otros Costes y/o Gastos Extraordinarios:</t>
  </si>
  <si>
    <t>INCREMENTO ANUAL</t>
  </si>
  <si>
    <t>OBSERVACIONES</t>
  </si>
  <si>
    <t>(COMPLETAR SOLO CELDAS EN BLANCO)</t>
  </si>
  <si>
    <t>MODELO DE CUENTA DE EXPLOTACIÓN PREVISIONAL</t>
  </si>
  <si>
    <t>RMGA CON % INCREMENTO</t>
  </si>
  <si>
    <t>OCULTAR ESTAS COLUMNAS</t>
  </si>
  <si>
    <t>( 2 ) Según apartado E del Anejo 1 del P.C.P.</t>
  </si>
  <si>
    <t>RENTA FIJA MINIMA EXIGIDA EN LICITACIÓN (2)</t>
  </si>
  <si>
    <t>RENTA FIJA OFERTADA (3)</t>
  </si>
  <si>
    <t>ANEJO 1.D AL C.C.P. Nº EXPEDIENTE 2023-164-00017</t>
  </si>
  <si>
    <t>ESTACIÓN DE VALÈNCIA N0RD</t>
  </si>
  <si>
    <t>ESPACIOS 11.920 Y 15.341</t>
  </si>
  <si>
    <t>( 3 ) Figurar la renta fija anual ofertada según lo definido en el punto 5.1 del P.C.P. y su Anejo 1, Apartado L.1
El importe de la renta fija anual ofertada deberá ser:
• Ser igual o superior al definido en el apartado E del PCP, para cada una de las anualidades.
• Ser igual o mayor al del año anterior.
• No ser mayor en 5 puntos porcentuales respecto a la renta ofrecida en el año anterior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</si>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</sst>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%"/>
    <numFmt numFmtId="168" formatCode="#,##0\ &quot;€&quot;"/>
    <numFmt numFmtId="169" formatCode="#,##0.00\ &quot;€&quot;"/>
  </numFmts>
  <fonts count="21" x14ac:knownFonts="1">
    <font>
      <sz val="10"/>
      <name val="Arial"/>
      <family val="2"/>
    </font>
    <font>
      <b/>
      <u/>
      <sz val="12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1"/>
      <name val="Arial"/>
      <family val="2"/>
    </font>
    <font>
      <b/>
      <sz val="9"/>
      <name val="Adif Fago No Regular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6"/>
      <name val="Verdana"/>
      <family val="2"/>
    </font>
    <font>
      <b/>
      <sz val="14"/>
      <color rgb="FFFF0000"/>
      <name val="Verdana"/>
      <family val="2"/>
    </font>
    <font>
      <b/>
      <sz val="14"/>
      <color theme="1" tint="0.499984740745262"/>
      <name val="Verdana"/>
      <family val="2"/>
    </font>
    <font>
      <b/>
      <sz val="22"/>
      <color theme="1" tint="0.499984740745262"/>
      <name val="Verdana"/>
      <family val="2"/>
    </font>
    <font>
      <b/>
      <sz val="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Border="1" applyProtection="1"/>
    <xf numFmtId="0" fontId="2" fillId="0" borderId="0" xfId="0" applyFont="1" applyProtection="1"/>
    <xf numFmtId="0" fontId="10" fillId="3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shrinkToFit="1"/>
    </xf>
    <xf numFmtId="0" fontId="2" fillId="0" borderId="47" xfId="0" applyFont="1" applyBorder="1" applyProtection="1"/>
    <xf numFmtId="0" fontId="1" fillId="0" borderId="47" xfId="0" applyFont="1" applyBorder="1" applyAlignment="1" applyProtection="1">
      <alignment horizontal="right"/>
    </xf>
    <xf numFmtId="0" fontId="2" fillId="0" borderId="48" xfId="0" applyFont="1" applyBorder="1" applyProtection="1"/>
    <xf numFmtId="0" fontId="2" fillId="0" borderId="49" xfId="0" applyFont="1" applyBorder="1" applyProtection="1"/>
    <xf numFmtId="0" fontId="2" fillId="0" borderId="50" xfId="0" applyFont="1" applyBorder="1" applyProtection="1"/>
    <xf numFmtId="0" fontId="2" fillId="0" borderId="50" xfId="0" applyFont="1" applyFill="1" applyBorder="1" applyProtection="1"/>
    <xf numFmtId="0" fontId="1" fillId="0" borderId="50" xfId="0" applyFont="1" applyBorder="1" applyProtection="1"/>
    <xf numFmtId="0" fontId="2" fillId="0" borderId="51" xfId="0" applyFont="1" applyBorder="1" applyProtection="1"/>
    <xf numFmtId="0" fontId="2" fillId="0" borderId="52" xfId="0" applyFont="1" applyBorder="1" applyProtection="1"/>
    <xf numFmtId="0" fontId="2" fillId="0" borderId="53" xfId="0" applyFont="1" applyBorder="1" applyProtection="1"/>
    <xf numFmtId="0" fontId="2" fillId="0" borderId="54" xfId="0" applyFont="1" applyBorder="1" applyProtection="1"/>
    <xf numFmtId="0" fontId="5" fillId="0" borderId="55" xfId="0" applyFont="1" applyFill="1" applyBorder="1" applyProtection="1"/>
    <xf numFmtId="0" fontId="6" fillId="0" borderId="55" xfId="0" applyFont="1" applyBorder="1" applyProtection="1"/>
    <xf numFmtId="0" fontId="1" fillId="0" borderId="55" xfId="0" applyFont="1" applyBorder="1" applyAlignment="1" applyProtection="1">
      <alignment horizontal="center"/>
    </xf>
    <xf numFmtId="0" fontId="2" fillId="0" borderId="55" xfId="0" applyFont="1" applyBorder="1" applyProtection="1"/>
    <xf numFmtId="0" fontId="3" fillId="0" borderId="56" xfId="0" applyFont="1" applyBorder="1" applyAlignment="1" applyProtection="1">
      <alignment horizontal="center"/>
    </xf>
    <xf numFmtId="0" fontId="2" fillId="0" borderId="56" xfId="0" applyFont="1" applyBorder="1" applyProtection="1"/>
    <xf numFmtId="0" fontId="2" fillId="0" borderId="57" xfId="0" applyFont="1" applyBorder="1" applyProtection="1"/>
    <xf numFmtId="0" fontId="2" fillId="0" borderId="58" xfId="0" applyFont="1" applyBorder="1" applyProtection="1"/>
    <xf numFmtId="4" fontId="0" fillId="0" borderId="0" xfId="0" applyNumberFormat="1" applyAlignment="1" applyProtection="1">
      <protection locked="0"/>
    </xf>
    <xf numFmtId="10" fontId="12" fillId="4" borderId="0" xfId="0" applyNumberFormat="1" applyFont="1" applyFill="1" applyAlignment="1" applyProtection="1">
      <alignment horizontal="center" vertical="center"/>
      <protection locked="0"/>
    </xf>
    <xf numFmtId="4" fontId="0" fillId="0" borderId="0" xfId="0" applyNumberFormat="1" applyAlignment="1"/>
    <xf numFmtId="0" fontId="13" fillId="5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11" fillId="0" borderId="50" xfId="0" applyFont="1" applyBorder="1" applyAlignment="1" applyProtection="1">
      <alignment vertical="center"/>
    </xf>
    <xf numFmtId="0" fontId="2" fillId="0" borderId="50" xfId="0" applyFont="1" applyFill="1" applyBorder="1" applyAlignment="1" applyProtection="1">
      <alignment horizontal="center" vertical="center"/>
    </xf>
    <xf numFmtId="0" fontId="17" fillId="0" borderId="50" xfId="0" applyFont="1" applyBorder="1" applyAlignment="1" applyProtection="1">
      <alignment vertical="center"/>
    </xf>
    <xf numFmtId="166" fontId="8" fillId="3" borderId="4" xfId="0" applyNumberFormat="1" applyFont="1" applyFill="1" applyBorder="1" applyAlignment="1" applyProtection="1">
      <alignment horizontal="center" vertical="center" shrinkToFit="1"/>
    </xf>
    <xf numFmtId="166" fontId="8" fillId="3" borderId="5" xfId="0" applyNumberFormat="1" applyFont="1" applyFill="1" applyBorder="1" applyAlignment="1" applyProtection="1">
      <alignment horizontal="center" vertical="center" shrinkToFit="1"/>
    </xf>
    <xf numFmtId="168" fontId="8" fillId="6" borderId="6" xfId="0" applyNumberFormat="1" applyFont="1" applyFill="1" applyBorder="1" applyAlignment="1" applyProtection="1">
      <alignment horizontal="right" vertical="center" shrinkToFit="1"/>
    </xf>
    <xf numFmtId="166" fontId="8" fillId="3" borderId="7" xfId="0" applyNumberFormat="1" applyFont="1" applyFill="1" applyBorder="1" applyAlignment="1" applyProtection="1">
      <alignment horizontal="center" vertical="center" shrinkToFit="1"/>
    </xf>
    <xf numFmtId="168" fontId="8" fillId="3" borderId="8" xfId="0" applyNumberFormat="1" applyFont="1" applyFill="1" applyBorder="1" applyAlignment="1" applyProtection="1">
      <alignment horizontal="right" vertical="center" shrinkToFit="1"/>
    </xf>
    <xf numFmtId="166" fontId="8" fillId="3" borderId="9" xfId="0" applyNumberFormat="1" applyFont="1" applyFill="1" applyBorder="1" applyAlignment="1" applyProtection="1">
      <alignment horizontal="center" vertical="center" shrinkToFit="1"/>
    </xf>
    <xf numFmtId="166" fontId="8" fillId="7" borderId="10" xfId="0" applyNumberFormat="1" applyFont="1" applyFill="1" applyBorder="1" applyAlignment="1" applyProtection="1">
      <alignment horizontal="center" vertical="center" shrinkToFit="1"/>
    </xf>
    <xf numFmtId="168" fontId="8" fillId="7" borderId="11" xfId="0" applyNumberFormat="1" applyFont="1" applyFill="1" applyBorder="1" applyAlignment="1" applyProtection="1">
      <alignment horizontal="right" vertical="center" shrinkToFit="1"/>
    </xf>
    <xf numFmtId="166" fontId="8" fillId="7" borderId="12" xfId="0" applyNumberFormat="1" applyFont="1" applyFill="1" applyBorder="1" applyAlignment="1" applyProtection="1">
      <alignment horizontal="center" vertical="center" shrinkToFit="1"/>
    </xf>
    <xf numFmtId="168" fontId="8" fillId="6" borderId="13" xfId="0" applyNumberFormat="1" applyFont="1" applyFill="1" applyBorder="1" applyAlignment="1" applyProtection="1">
      <alignment horizontal="right" vertical="center" shrinkToFit="1"/>
    </xf>
    <xf numFmtId="166" fontId="8" fillId="6" borderId="14" xfId="0" applyNumberFormat="1" applyFont="1" applyFill="1" applyBorder="1" applyAlignment="1" applyProtection="1">
      <alignment horizontal="center" vertical="center" shrinkToFit="1"/>
    </xf>
    <xf numFmtId="168" fontId="8" fillId="8" borderId="6" xfId="0" applyNumberFormat="1" applyFont="1" applyFill="1" applyBorder="1" applyAlignment="1" applyProtection="1">
      <alignment horizontal="right" vertical="center" shrinkToFit="1"/>
    </xf>
    <xf numFmtId="166" fontId="9" fillId="3" borderId="4" xfId="0" applyNumberFormat="1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 applyProtection="1">
      <alignment horizontal="left" vertical="center"/>
    </xf>
    <xf numFmtId="0" fontId="10" fillId="6" borderId="1" xfId="0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 applyProtection="1">
      <alignment horizontal="left" vertical="center"/>
    </xf>
    <xf numFmtId="0" fontId="5" fillId="0" borderId="59" xfId="0" applyFont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left" vertical="center"/>
    </xf>
    <xf numFmtId="0" fontId="9" fillId="6" borderId="15" xfId="0" applyFont="1" applyFill="1" applyBorder="1" applyAlignment="1" applyProtection="1">
      <alignment horizontal="left" vertical="center"/>
    </xf>
    <xf numFmtId="0" fontId="8" fillId="8" borderId="15" xfId="0" applyFont="1" applyFill="1" applyBorder="1" applyAlignment="1" applyProtection="1">
      <alignment horizontal="left" vertical="center" wrapText="1"/>
    </xf>
    <xf numFmtId="0" fontId="9" fillId="7" borderId="16" xfId="0" applyFont="1" applyFill="1" applyBorder="1" applyAlignment="1" applyProtection="1">
      <alignment horizontal="left" vertical="center" wrapText="1"/>
    </xf>
    <xf numFmtId="0" fontId="8" fillId="7" borderId="17" xfId="0" applyFont="1" applyFill="1" applyBorder="1" applyAlignment="1" applyProtection="1">
      <alignment horizontal="left" vertical="center" wrapText="1"/>
    </xf>
    <xf numFmtId="0" fontId="8" fillId="6" borderId="18" xfId="0" applyFont="1" applyFill="1" applyBorder="1" applyAlignment="1" applyProtection="1">
      <alignment horizontal="left" vertical="center"/>
    </xf>
    <xf numFmtId="166" fontId="2" fillId="6" borderId="19" xfId="0" applyNumberFormat="1" applyFont="1" applyFill="1" applyBorder="1" applyAlignment="1" applyProtection="1">
      <alignment horizontal="center" vertical="center" shrinkToFit="1"/>
    </xf>
    <xf numFmtId="168" fontId="2" fillId="6" borderId="19" xfId="0" applyNumberFormat="1" applyFont="1" applyFill="1" applyBorder="1" applyAlignment="1" applyProtection="1">
      <alignment horizontal="right" vertical="center" shrinkToFit="1"/>
    </xf>
    <xf numFmtId="166" fontId="2" fillId="6" borderId="20" xfId="0" applyNumberFormat="1" applyFont="1" applyFill="1" applyBorder="1" applyAlignment="1" applyProtection="1">
      <alignment horizontal="center" vertical="center" shrinkToFit="1"/>
    </xf>
    <xf numFmtId="168" fontId="2" fillId="6" borderId="6" xfId="0" applyNumberFormat="1" applyFont="1" applyFill="1" applyBorder="1" applyAlignment="1" applyProtection="1">
      <alignment horizontal="right" vertical="center" shrinkToFit="1"/>
    </xf>
    <xf numFmtId="168" fontId="2" fillId="7" borderId="11" xfId="0" applyNumberFormat="1" applyFont="1" applyFill="1" applyBorder="1" applyAlignment="1" applyProtection="1">
      <alignment horizontal="right" vertical="center" shrinkToFit="1"/>
    </xf>
    <xf numFmtId="166" fontId="2" fillId="7" borderId="21" xfId="0" applyNumberFormat="1" applyFont="1" applyFill="1" applyBorder="1" applyAlignment="1" applyProtection="1">
      <alignment horizontal="center" vertical="center" shrinkToFit="1"/>
    </xf>
    <xf numFmtId="168" fontId="2" fillId="7" borderId="21" xfId="0" applyNumberFormat="1" applyFont="1" applyFill="1" applyBorder="1" applyAlignment="1" applyProtection="1">
      <alignment horizontal="right" vertical="center" shrinkToFit="1"/>
    </xf>
    <xf numFmtId="166" fontId="2" fillId="7" borderId="12" xfId="0" applyNumberFormat="1" applyFont="1" applyFill="1" applyBorder="1" applyAlignment="1" applyProtection="1">
      <alignment horizontal="center" vertical="center" shrinkToFit="1"/>
    </xf>
    <xf numFmtId="168" fontId="2" fillId="6" borderId="13" xfId="0" applyNumberFormat="1" applyFont="1" applyFill="1" applyBorder="1" applyAlignment="1" applyProtection="1">
      <alignment horizontal="right" vertical="center" shrinkToFit="1"/>
    </xf>
    <xf numFmtId="166" fontId="2" fillId="6" borderId="22" xfId="0" applyNumberFormat="1" applyFont="1" applyFill="1" applyBorder="1" applyAlignment="1" applyProtection="1">
      <alignment horizontal="center" vertical="center" shrinkToFit="1"/>
    </xf>
    <xf numFmtId="168" fontId="2" fillId="6" borderId="22" xfId="0" applyNumberFormat="1" applyFont="1" applyFill="1" applyBorder="1" applyAlignment="1" applyProtection="1">
      <alignment horizontal="right" vertical="center" shrinkToFit="1"/>
    </xf>
    <xf numFmtId="166" fontId="2" fillId="6" borderId="14" xfId="0" applyNumberFormat="1" applyFont="1" applyFill="1" applyBorder="1" applyAlignment="1" applyProtection="1">
      <alignment horizontal="center" vertical="center" shrinkToFit="1"/>
    </xf>
    <xf numFmtId="168" fontId="8" fillId="3" borderId="23" xfId="0" applyNumberFormat="1" applyFont="1" applyFill="1" applyBorder="1" applyAlignment="1" applyProtection="1">
      <alignment horizontal="left" vertical="center"/>
    </xf>
    <xf numFmtId="168" fontId="2" fillId="3" borderId="3" xfId="0" applyNumberFormat="1" applyFont="1" applyFill="1" applyBorder="1" applyAlignment="1" applyProtection="1">
      <alignment horizontal="right" vertical="center" shrinkToFit="1"/>
    </xf>
    <xf numFmtId="168" fontId="2" fillId="3" borderId="4" xfId="0" applyNumberFormat="1" applyFont="1" applyFill="1" applyBorder="1" applyAlignment="1" applyProtection="1">
      <alignment horizontal="right" vertical="center" shrinkToFit="1"/>
      <protection locked="0"/>
    </xf>
    <xf numFmtId="168" fontId="2" fillId="9" borderId="3" xfId="0" applyNumberFormat="1" applyFont="1" applyFill="1" applyBorder="1" applyAlignment="1" applyProtection="1">
      <alignment horizontal="right" vertical="center" shrinkToFit="1"/>
      <protection locked="0"/>
    </xf>
    <xf numFmtId="166" fontId="2" fillId="3" borderId="24" xfId="0" applyNumberFormat="1" applyFont="1" applyFill="1" applyBorder="1" applyAlignment="1" applyProtection="1">
      <alignment horizontal="center" vertical="center" shrinkToFit="1"/>
    </xf>
    <xf numFmtId="168" fontId="2" fillId="9" borderId="24" xfId="0" applyNumberFormat="1" applyFont="1" applyFill="1" applyBorder="1" applyAlignment="1" applyProtection="1">
      <alignment horizontal="right" vertical="center" shrinkToFit="1"/>
      <protection locked="0"/>
    </xf>
    <xf numFmtId="166" fontId="2" fillId="3" borderId="4" xfId="0" applyNumberFormat="1" applyFont="1" applyFill="1" applyBorder="1" applyAlignment="1" applyProtection="1">
      <alignment horizontal="center" vertical="center" shrinkToFit="1"/>
    </xf>
    <xf numFmtId="168" fontId="8" fillId="3" borderId="25" xfId="0" applyNumberFormat="1" applyFont="1" applyFill="1" applyBorder="1" applyAlignment="1" applyProtection="1">
      <alignment horizontal="left" vertical="center"/>
    </xf>
    <xf numFmtId="168" fontId="2" fillId="9" borderId="26" xfId="0" applyNumberFormat="1" applyFont="1" applyFill="1" applyBorder="1" applyAlignment="1" applyProtection="1">
      <alignment horizontal="right" vertical="center" shrinkToFit="1"/>
      <protection locked="0"/>
    </xf>
    <xf numFmtId="166" fontId="2" fillId="3" borderId="27" xfId="0" applyNumberFormat="1" applyFont="1" applyFill="1" applyBorder="1" applyAlignment="1" applyProtection="1">
      <alignment horizontal="center" vertical="center" shrinkToFit="1"/>
    </xf>
    <xf numFmtId="168" fontId="8" fillId="3" borderId="28" xfId="0" applyNumberFormat="1" applyFont="1" applyFill="1" applyBorder="1" applyAlignment="1" applyProtection="1">
      <alignment horizontal="left" vertical="center"/>
    </xf>
    <xf numFmtId="166" fontId="2" fillId="3" borderId="29" xfId="0" applyNumberFormat="1" applyFont="1" applyFill="1" applyBorder="1" applyAlignment="1" applyProtection="1">
      <alignment horizontal="center" vertical="center" shrinkToFit="1"/>
    </xf>
    <xf numFmtId="168" fontId="8" fillId="3" borderId="30" xfId="0" applyNumberFormat="1" applyFont="1" applyFill="1" applyBorder="1" applyAlignment="1" applyProtection="1">
      <alignment horizontal="left" vertical="center"/>
    </xf>
    <xf numFmtId="168" fontId="2" fillId="9" borderId="31" xfId="0" applyNumberFormat="1" applyFont="1" applyFill="1" applyBorder="1" applyAlignment="1" applyProtection="1">
      <alignment horizontal="right" vertical="center" shrinkToFit="1"/>
      <protection locked="0"/>
    </xf>
    <xf numFmtId="166" fontId="2" fillId="3" borderId="32" xfId="0" applyNumberFormat="1" applyFont="1" applyFill="1" applyBorder="1" applyAlignment="1" applyProtection="1">
      <alignment horizontal="center" vertical="center" shrinkToFit="1"/>
    </xf>
    <xf numFmtId="166" fontId="2" fillId="3" borderId="9" xfId="0" applyNumberFormat="1" applyFont="1" applyFill="1" applyBorder="1" applyAlignment="1" applyProtection="1">
      <alignment horizontal="center" vertical="center" shrinkToFit="1"/>
    </xf>
    <xf numFmtId="166" fontId="8" fillId="6" borderId="19" xfId="0" applyNumberFormat="1" applyFont="1" applyFill="1" applyBorder="1" applyAlignment="1" applyProtection="1">
      <alignment horizontal="center" vertical="center" shrinkToFit="1"/>
    </xf>
    <xf numFmtId="168" fontId="8" fillId="6" borderId="19" xfId="0" applyNumberFormat="1" applyFont="1" applyFill="1" applyBorder="1" applyAlignment="1" applyProtection="1">
      <alignment horizontal="right" vertical="center" shrinkToFit="1"/>
    </xf>
    <xf numFmtId="166" fontId="8" fillId="6" borderId="20" xfId="0" applyNumberFormat="1" applyFont="1" applyFill="1" applyBorder="1" applyAlignment="1" applyProtection="1">
      <alignment horizontal="center" vertical="center" shrinkToFit="1"/>
    </xf>
    <xf numFmtId="166" fontId="8" fillId="8" borderId="19" xfId="0" applyNumberFormat="1" applyFont="1" applyFill="1" applyBorder="1" applyAlignment="1" applyProtection="1">
      <alignment horizontal="center" vertical="center" shrinkToFit="1"/>
    </xf>
    <xf numFmtId="168" fontId="8" fillId="8" borderId="19" xfId="0" applyNumberFormat="1" applyFont="1" applyFill="1" applyBorder="1" applyAlignment="1" applyProtection="1">
      <alignment horizontal="right" vertical="center" shrinkToFit="1"/>
    </xf>
    <xf numFmtId="166" fontId="8" fillId="8" borderId="20" xfId="0" applyNumberFormat="1" applyFont="1" applyFill="1" applyBorder="1" applyAlignment="1" applyProtection="1">
      <alignment horizontal="center" vertical="center" shrinkToFit="1"/>
    </xf>
    <xf numFmtId="166" fontId="2" fillId="3" borderId="33" xfId="0" applyNumberFormat="1" applyFont="1" applyFill="1" applyBorder="1" applyAlignment="1" applyProtection="1">
      <alignment horizontal="center" vertical="center" shrinkToFit="1"/>
    </xf>
    <xf numFmtId="166" fontId="2" fillId="3" borderId="10" xfId="0" applyNumberFormat="1" applyFont="1" applyFill="1" applyBorder="1" applyAlignment="1" applyProtection="1">
      <alignment horizontal="center" vertical="center" shrinkToFit="1"/>
    </xf>
    <xf numFmtId="0" fontId="5" fillId="0" borderId="50" xfId="0" applyFont="1" applyFill="1" applyBorder="1" applyAlignment="1" applyProtection="1">
      <alignment horizontal="left" vertical="center"/>
    </xf>
    <xf numFmtId="0" fontId="5" fillId="6" borderId="60" xfId="0" applyFont="1" applyFill="1" applyBorder="1" applyAlignment="1" applyProtection="1">
      <alignment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 applyProtection="1">
      <alignment vertical="center" wrapText="1"/>
    </xf>
    <xf numFmtId="166" fontId="2" fillId="3" borderId="21" xfId="0" applyNumberFormat="1" applyFont="1" applyFill="1" applyBorder="1" applyAlignment="1" applyProtection="1">
      <alignment horizontal="center" vertical="center" shrinkToFit="1"/>
    </xf>
    <xf numFmtId="166" fontId="2" fillId="3" borderId="12" xfId="0" applyNumberFormat="1" applyFont="1" applyFill="1" applyBorder="1" applyAlignment="1" applyProtection="1">
      <alignment horizontal="center" vertical="center" shrinkToFit="1"/>
    </xf>
    <xf numFmtId="0" fontId="8" fillId="10" borderId="15" xfId="0" applyFont="1" applyFill="1" applyBorder="1" applyAlignment="1" applyProtection="1">
      <alignment horizontal="left" vertical="center" wrapText="1"/>
    </xf>
    <xf numFmtId="166" fontId="8" fillId="10" borderId="20" xfId="0" applyNumberFormat="1" applyFont="1" applyFill="1" applyBorder="1" applyAlignment="1" applyProtection="1">
      <alignment horizontal="center" vertical="center" shrinkToFit="1"/>
    </xf>
    <xf numFmtId="0" fontId="5" fillId="0" borderId="50" xfId="0" applyFont="1" applyFill="1" applyBorder="1" applyAlignment="1" applyProtection="1">
      <alignment vertical="center"/>
    </xf>
    <xf numFmtId="169" fontId="5" fillId="10" borderId="6" xfId="0" applyNumberFormat="1" applyFont="1" applyFill="1" applyBorder="1" applyAlignment="1" applyProtection="1">
      <alignment horizontal="right" vertical="center" shrinkToFit="1"/>
    </xf>
    <xf numFmtId="169" fontId="5" fillId="7" borderId="35" xfId="0" applyNumberFormat="1" applyFont="1" applyFill="1" applyBorder="1" applyAlignment="1" applyProtection="1">
      <alignment horizontal="right" vertical="center" shrinkToFit="1"/>
    </xf>
    <xf numFmtId="0" fontId="5" fillId="0" borderId="51" xfId="0" applyFont="1" applyFill="1" applyBorder="1" applyAlignment="1" applyProtection="1">
      <alignment horizontal="left" vertical="center" wrapText="1"/>
    </xf>
    <xf numFmtId="0" fontId="5" fillId="0" borderId="48" xfId="0" applyFont="1" applyFill="1" applyBorder="1" applyAlignment="1" applyProtection="1">
      <alignment horizontal="left" vertical="center" wrapText="1"/>
    </xf>
    <xf numFmtId="0" fontId="5" fillId="0" borderId="63" xfId="0" applyFont="1" applyFill="1" applyBorder="1" applyAlignment="1" applyProtection="1">
      <alignment horizontal="left" vertical="center" wrapText="1"/>
    </xf>
    <xf numFmtId="0" fontId="5" fillId="0" borderId="50" xfId="0" applyFont="1" applyFill="1" applyBorder="1" applyAlignment="1" applyProtection="1">
      <alignment vertical="center"/>
    </xf>
    <xf numFmtId="169" fontId="5" fillId="0" borderId="35" xfId="0" applyNumberFormat="1" applyFont="1" applyFill="1" applyBorder="1" applyAlignment="1" applyProtection="1">
      <alignment horizontal="center" vertical="center" shrinkToFit="1"/>
      <protection locked="0"/>
    </xf>
    <xf numFmtId="169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0" xfId="0" applyFont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/>
    </xf>
    <xf numFmtId="169" fontId="5" fillId="10" borderId="19" xfId="0" applyNumberFormat="1" applyFont="1" applyFill="1" applyBorder="1" applyAlignment="1" applyProtection="1">
      <alignment horizontal="center" vertical="center" shrinkToFit="1"/>
    </xf>
    <xf numFmtId="169" fontId="5" fillId="10" borderId="20" xfId="0" applyNumberFormat="1" applyFont="1" applyFill="1" applyBorder="1" applyAlignment="1" applyProtection="1">
      <alignment horizontal="center" vertical="center" shrinkToFit="1"/>
    </xf>
    <xf numFmtId="16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vertical="center"/>
    </xf>
    <xf numFmtId="169" fontId="5" fillId="10" borderId="42" xfId="0" applyNumberFormat="1" applyFont="1" applyFill="1" applyBorder="1" applyAlignment="1" applyProtection="1">
      <alignment horizontal="center" vertical="center" shrinkToFit="1"/>
    </xf>
    <xf numFmtId="169" fontId="5" fillId="10" borderId="43" xfId="0" applyNumberFormat="1" applyFont="1" applyFill="1" applyBorder="1" applyAlignment="1" applyProtection="1">
      <alignment horizontal="center" vertical="center" shrinkToFit="1"/>
    </xf>
    <xf numFmtId="0" fontId="5" fillId="3" borderId="44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center"/>
    </xf>
    <xf numFmtId="0" fontId="17" fillId="9" borderId="6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top"/>
      <protection locked="0"/>
    </xf>
    <xf numFmtId="0" fontId="18" fillId="0" borderId="37" xfId="0" applyFont="1" applyFill="1" applyBorder="1" applyAlignment="1" applyProtection="1">
      <alignment horizontal="center" vertical="top"/>
      <protection locked="0"/>
    </xf>
    <xf numFmtId="0" fontId="18" fillId="0" borderId="38" xfId="0" applyFont="1" applyFill="1" applyBorder="1" applyAlignment="1" applyProtection="1">
      <alignment horizontal="center" vertical="top"/>
      <protection locked="0"/>
    </xf>
    <xf numFmtId="0" fontId="18" fillId="0" borderId="39" xfId="0" applyFont="1" applyFill="1" applyBorder="1" applyAlignment="1" applyProtection="1">
      <alignment horizontal="center" vertical="top"/>
      <protection locked="0"/>
    </xf>
    <xf numFmtId="0" fontId="18" fillId="0" borderId="40" xfId="0" applyFont="1" applyFill="1" applyBorder="1" applyAlignment="1" applyProtection="1">
      <alignment horizontal="center" vertical="top"/>
      <protection locked="0"/>
    </xf>
    <xf numFmtId="0" fontId="18" fillId="0" borderId="41" xfId="0" applyFont="1" applyFill="1" applyBorder="1" applyAlignment="1" applyProtection="1">
      <alignment horizontal="center" vertical="top"/>
      <protection locked="0"/>
    </xf>
    <xf numFmtId="0" fontId="4" fillId="7" borderId="61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 shrinkToFit="1"/>
    </xf>
    <xf numFmtId="0" fontId="18" fillId="0" borderId="36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Fill="1" applyBorder="1" applyAlignment="1" applyProtection="1">
      <alignment horizontal="center" vertical="center" wrapText="1"/>
      <protection locked="0"/>
    </xf>
    <xf numFmtId="0" fontId="18" fillId="0" borderId="38" xfId="0" applyFont="1" applyFill="1" applyBorder="1" applyAlignment="1" applyProtection="1">
      <alignment horizontal="center" vertical="center" wrapText="1"/>
      <protection locked="0"/>
    </xf>
    <xf numFmtId="0" fontId="18" fillId="0" borderId="39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Fill="1" applyBorder="1" applyAlignment="1" applyProtection="1">
      <alignment horizontal="center" vertical="center" wrapText="1"/>
      <protection locked="0"/>
    </xf>
    <xf numFmtId="0" fontId="18" fillId="0" borderId="41" xfId="0" applyFont="1" applyFill="1" applyBorder="1" applyAlignment="1" applyProtection="1">
      <alignment horizontal="center" vertical="center" wrapText="1"/>
      <protection locked="0"/>
    </xf>
    <xf numFmtId="0" fontId="5" fillId="6" borderId="60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19" fillId="6" borderId="36" xfId="0" applyFont="1" applyFill="1" applyBorder="1" applyAlignment="1" applyProtection="1">
      <alignment horizontal="center" vertical="center"/>
    </xf>
    <xf numFmtId="0" fontId="19" fillId="6" borderId="37" xfId="0" applyFont="1" applyFill="1" applyBorder="1" applyAlignment="1" applyProtection="1">
      <alignment horizontal="center" vertical="center"/>
    </xf>
    <xf numFmtId="0" fontId="19" fillId="6" borderId="38" xfId="0" applyFont="1" applyFill="1" applyBorder="1" applyAlignment="1" applyProtection="1">
      <alignment horizontal="center" vertical="center"/>
    </xf>
    <xf numFmtId="0" fontId="19" fillId="6" borderId="39" xfId="0" applyFont="1" applyFill="1" applyBorder="1" applyAlignment="1" applyProtection="1">
      <alignment horizontal="center" vertical="center"/>
    </xf>
    <xf numFmtId="0" fontId="19" fillId="6" borderId="40" xfId="0" applyFont="1" applyFill="1" applyBorder="1" applyAlignment="1" applyProtection="1">
      <alignment horizontal="center" vertical="center"/>
    </xf>
    <xf numFmtId="0" fontId="19" fillId="6" borderId="4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69850</xdr:colOff>
      <xdr:row>1</xdr:row>
      <xdr:rowOff>165100</xdr:rowOff>
    </xdr:from>
    <xdr:to>
      <xdr:col>2</xdr:col>
      <xdr:colOff>2254250</xdr:colOff>
      <xdr:row>2</xdr:row>
      <xdr:rowOff>342900</xdr:rowOff>
    </xdr:to>
    <xdr:pic>
      <xdr:nvPicPr>
        <xdr:cNvPr id="4232" name="Imagen 2" descr="Sin título-1">
          <a:extLst>
            <a:ext uri="{FF2B5EF4-FFF2-40B4-BE49-F238E27FC236}">
              <a16:creationId xmlns:a16="http://schemas.microsoft.com/office/drawing/2014/main" id="{1BFD2711-54BC-635C-3976-1B1460B6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65100"/>
          <a:ext cx="2184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9"/>
  <sheetViews>
    <sheetView tabSelected="1" topLeftCell="A2" zoomScale="70" zoomScaleNormal="70" zoomScaleSheetLayoutView="80" workbookViewId="0">
      <selection activeCell="J13" sqref="J13:K13"/>
    </sheetView>
  </sheetViews>
  <sheetFormatPr baseColWidth="10" defaultColWidth="15" defaultRowHeight="0" customHeight="1" zeroHeight="1" x14ac:dyDescent="0.3"/>
  <cols>
    <col min="1" max="1" width="3.54296875" style="7" customWidth="1"/>
    <col min="2" max="2" width="10.81640625" style="7" hidden="1" customWidth="1"/>
    <col min="3" max="3" width="33.7265625" style="9" customWidth="1"/>
    <col min="4" max="4" width="18.7265625" style="9" customWidth="1"/>
    <col min="5" max="5" width="10.453125" style="9" customWidth="1"/>
    <col min="6" max="6" width="20.453125" style="9" customWidth="1"/>
    <col min="7" max="7" width="12.1796875" style="9" customWidth="1"/>
    <col min="8" max="8" width="20.453125" style="9" customWidth="1"/>
    <col min="9" max="9" width="12.1796875" style="9" customWidth="1"/>
    <col min="10" max="10" width="20.453125" style="9" customWidth="1"/>
    <col min="11" max="11" width="12.1796875" style="9" customWidth="1"/>
    <col min="12" max="12" width="20.453125" style="9" customWidth="1"/>
    <col min="13" max="13" width="12.1796875" style="9" customWidth="1"/>
    <col min="14" max="14" width="20.453125" style="9" customWidth="1"/>
    <col min="15" max="15" width="12.1796875" style="9" customWidth="1"/>
    <col min="16" max="16" width="16.1796875" style="9" customWidth="1"/>
    <col min="17" max="17" width="20.453125" style="9" hidden="1" customWidth="1"/>
    <col min="18" max="18" width="25.1796875" style="9" hidden="1" customWidth="1"/>
    <col min="19" max="19" width="11.453125" style="9" customWidth="1"/>
    <col min="20" max="16384" width="15" style="9"/>
  </cols>
  <sheetData>
    <row r="1" spans="1:18" s="2" customFormat="1" ht="15" hidden="1" x14ac:dyDescent="0.3">
      <c r="A1" s="11"/>
      <c r="B1" s="9"/>
      <c r="C1" s="9"/>
      <c r="D1" s="23"/>
      <c r="E1" s="5"/>
      <c r="F1" s="5"/>
      <c r="G1" s="5"/>
      <c r="H1" s="5"/>
      <c r="I1" s="5"/>
      <c r="J1" s="6"/>
      <c r="K1" s="5"/>
      <c r="L1" s="5"/>
      <c r="M1" s="5"/>
      <c r="N1" s="5"/>
      <c r="O1" s="5"/>
    </row>
    <row r="2" spans="1:18" s="2" customFormat="1" ht="40" customHeight="1" x14ac:dyDescent="0.3">
      <c r="A2" s="9"/>
      <c r="B2" s="9"/>
      <c r="C2" s="9"/>
      <c r="D2" s="132" t="s">
        <v>40</v>
      </c>
      <c r="E2" s="133"/>
      <c r="F2" s="133"/>
      <c r="G2" s="133"/>
      <c r="H2" s="133"/>
      <c r="I2" s="133"/>
      <c r="J2" s="133"/>
      <c r="K2" s="133"/>
      <c r="L2" s="125" t="s">
        <v>41</v>
      </c>
      <c r="M2" s="125"/>
      <c r="N2" s="125"/>
      <c r="O2" s="125"/>
    </row>
    <row r="3" spans="1:18" s="2" customFormat="1" ht="40" customHeight="1" x14ac:dyDescent="0.3">
      <c r="A3" s="8"/>
      <c r="C3" s="4"/>
      <c r="D3" s="134" t="s">
        <v>34</v>
      </c>
      <c r="E3" s="134"/>
      <c r="F3" s="134"/>
      <c r="G3" s="134"/>
      <c r="H3" s="134"/>
      <c r="I3" s="134"/>
      <c r="J3" s="134"/>
      <c r="K3" s="134"/>
      <c r="L3" s="125" t="s">
        <v>42</v>
      </c>
      <c r="M3" s="125"/>
      <c r="N3" s="125"/>
      <c r="O3" s="125"/>
    </row>
    <row r="4" spans="1:18" s="2" customFormat="1" ht="9" customHeight="1" thickBot="1" x14ac:dyDescent="0.5">
      <c r="A4" s="12"/>
      <c r="C4" s="20"/>
      <c r="D4" s="20"/>
      <c r="E4" s="20"/>
      <c r="F4" s="20"/>
      <c r="G4" s="20"/>
      <c r="H4" s="20"/>
      <c r="I4" s="21"/>
      <c r="J4" s="21"/>
      <c r="K4" s="21"/>
      <c r="L4" s="21"/>
      <c r="M4" s="21"/>
      <c r="N4" s="21"/>
      <c r="O4" s="21"/>
    </row>
    <row r="5" spans="1:18" s="2" customFormat="1" ht="21" customHeight="1" thickBot="1" x14ac:dyDescent="0.35">
      <c r="A5" s="12"/>
      <c r="C5" s="92"/>
      <c r="D5" s="141" t="s">
        <v>0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8" s="2" customFormat="1" ht="9" customHeight="1" thickBot="1" x14ac:dyDescent="0.35">
      <c r="A6" s="12"/>
      <c r="C6" s="22"/>
      <c r="D6" s="22"/>
      <c r="E6" s="22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8" s="2" customFormat="1" ht="39.75" customHeight="1" x14ac:dyDescent="0.3">
      <c r="A7" s="12"/>
      <c r="C7" s="143" t="s">
        <v>1</v>
      </c>
      <c r="D7" s="144"/>
      <c r="E7" s="145"/>
      <c r="F7" s="135"/>
      <c r="G7" s="136"/>
      <c r="H7" s="136"/>
      <c r="I7" s="136"/>
      <c r="J7" s="136"/>
      <c r="K7" s="137"/>
      <c r="L7" s="126" t="s">
        <v>2</v>
      </c>
      <c r="M7" s="127"/>
      <c r="N7" s="127"/>
      <c r="O7" s="128"/>
    </row>
    <row r="8" spans="1:18" s="2" customFormat="1" ht="39.75" customHeight="1" thickBot="1" x14ac:dyDescent="0.35">
      <c r="A8" s="12"/>
      <c r="C8" s="146"/>
      <c r="D8" s="147"/>
      <c r="E8" s="148"/>
      <c r="F8" s="138"/>
      <c r="G8" s="139"/>
      <c r="H8" s="139"/>
      <c r="I8" s="139"/>
      <c r="J8" s="139"/>
      <c r="K8" s="140"/>
      <c r="L8" s="129"/>
      <c r="M8" s="130"/>
      <c r="N8" s="130"/>
      <c r="O8" s="131"/>
    </row>
    <row r="9" spans="1:18" s="2" customFormat="1" ht="7.5" customHeight="1" thickBot="1" x14ac:dyDescent="0.35">
      <c r="A9" s="12"/>
      <c r="C9" s="1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8" s="2" customFormat="1" ht="20.25" customHeight="1" thickBot="1" x14ac:dyDescent="0.4">
      <c r="A10" s="12"/>
      <c r="B10" s="1"/>
      <c r="C10" s="94"/>
      <c r="D10" s="120" t="s">
        <v>33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Q10" s="113" t="s">
        <v>36</v>
      </c>
      <c r="R10" s="113"/>
    </row>
    <row r="11" spans="1:18" s="2" customFormat="1" ht="8.25" customHeight="1" thickBot="1" x14ac:dyDescent="0.35">
      <c r="A11" s="12"/>
      <c r="B11" s="1"/>
      <c r="C11" s="14"/>
      <c r="D11" s="16"/>
      <c r="E11" s="17"/>
      <c r="F11" s="16"/>
      <c r="G11" s="18"/>
      <c r="H11" s="16"/>
      <c r="I11" s="17"/>
      <c r="J11" s="16"/>
      <c r="K11" s="19"/>
      <c r="L11" s="19"/>
      <c r="M11" s="19"/>
      <c r="N11" s="16"/>
      <c r="O11" s="19"/>
    </row>
    <row r="12" spans="1:18" s="2" customFormat="1" ht="43.5" customHeight="1" thickTop="1" thickBot="1" x14ac:dyDescent="0.35">
      <c r="A12" s="12"/>
      <c r="B12" s="1"/>
      <c r="C12" s="14"/>
      <c r="D12" s="121" t="s">
        <v>3</v>
      </c>
      <c r="E12" s="122"/>
      <c r="F12" s="117" t="s">
        <v>4</v>
      </c>
      <c r="G12" s="118"/>
      <c r="H12" s="118"/>
      <c r="I12" s="118"/>
      <c r="J12" s="118"/>
      <c r="K12" s="118"/>
      <c r="L12" s="118"/>
      <c r="M12" s="118"/>
      <c r="N12" s="118"/>
      <c r="O12" s="119"/>
      <c r="Q12" s="93" t="s">
        <v>35</v>
      </c>
      <c r="R12" s="27" t="s">
        <v>31</v>
      </c>
    </row>
    <row r="13" spans="1:18" s="2" customFormat="1" ht="28.5" customHeight="1" thickBot="1" x14ac:dyDescent="0.35">
      <c r="A13" s="12"/>
      <c r="B13" s="1"/>
      <c r="C13" s="48"/>
      <c r="D13" s="28" t="s">
        <v>5</v>
      </c>
      <c r="E13" s="44" t="s">
        <v>6</v>
      </c>
      <c r="F13" s="123" t="s">
        <v>7</v>
      </c>
      <c r="G13" s="124"/>
      <c r="H13" s="109" t="s">
        <v>8</v>
      </c>
      <c r="I13" s="109"/>
      <c r="J13" s="109" t="s">
        <v>9</v>
      </c>
      <c r="K13" s="109"/>
      <c r="L13" s="109" t="s">
        <v>10</v>
      </c>
      <c r="M13" s="109"/>
      <c r="N13" s="109" t="s">
        <v>11</v>
      </c>
      <c r="O13" s="114"/>
      <c r="Q13" s="24">
        <v>83076.98</v>
      </c>
      <c r="R13" s="25">
        <v>0.02</v>
      </c>
    </row>
    <row r="14" spans="1:18" s="2" customFormat="1" ht="22.5" customHeight="1" thickTop="1" x14ac:dyDescent="0.3">
      <c r="A14" s="12"/>
      <c r="B14" s="1"/>
      <c r="C14" s="67" t="s">
        <v>12</v>
      </c>
      <c r="D14" s="68" t="str">
        <f>+IF(F14&lt;&gt;"",F14+H14+J14+L14+N14,"")</f>
        <v/>
      </c>
      <c r="E14" s="69"/>
      <c r="F14" s="70"/>
      <c r="G14" s="78"/>
      <c r="H14" s="72"/>
      <c r="I14" s="71" t="str">
        <f>+IF(H14&lt;&gt;"",(H14-(F14))/F14,"")</f>
        <v/>
      </c>
      <c r="J14" s="72"/>
      <c r="K14" s="71" t="str">
        <f>+IF(J14&lt;&gt;"",(J14-(H14))/H14,"")</f>
        <v/>
      </c>
      <c r="L14" s="72"/>
      <c r="M14" s="71" t="str">
        <f>+IF(L14&lt;&gt;"",(L14-(J14))/J14,"")</f>
        <v/>
      </c>
      <c r="N14" s="72"/>
      <c r="O14" s="73" t="str">
        <f>+IF(N14&lt;&gt;"",(N14-(L14))/L14,"")</f>
        <v/>
      </c>
      <c r="Q14" s="26">
        <f>+IF(Q13&lt;&gt;"",Q13*(1+$R$13),"")</f>
        <v>84738.5196</v>
      </c>
      <c r="R14"/>
    </row>
    <row r="15" spans="1:18" s="2" customFormat="1" ht="22.5" customHeight="1" thickBot="1" x14ac:dyDescent="0.35">
      <c r="A15" s="12"/>
      <c r="B15" s="1"/>
      <c r="C15" s="74" t="s">
        <v>13</v>
      </c>
      <c r="D15" s="68" t="str">
        <f>+IF(F15&lt;&gt;"",F15+H15+J15+L15+N15,"")</f>
        <v/>
      </c>
      <c r="E15" s="32" t="str">
        <f t="shared" ref="E15:E32" si="0">IF(ISERR(+D15/$D$14)," ",D15/$D$14)</f>
        <v xml:space="preserve"> </v>
      </c>
      <c r="F15" s="75"/>
      <c r="G15" s="76" t="str">
        <f>IF(ISERR(+F15/F$14)," ",F15/F$14)</f>
        <v xml:space="preserve"> </v>
      </c>
      <c r="H15" s="75"/>
      <c r="I15" s="76" t="str">
        <f>IF(ISERR(+H15/H$14)," ",H15/H$14)</f>
        <v xml:space="preserve"> </v>
      </c>
      <c r="J15" s="75"/>
      <c r="K15" s="76" t="str">
        <f>IF(ISERR(+J15/J$14)," ",J15/J$14)</f>
        <v xml:space="preserve"> </v>
      </c>
      <c r="L15" s="75"/>
      <c r="M15" s="76" t="str">
        <f>IF(ISERR(+L15/L$14)," ",L15/L$14)</f>
        <v xml:space="preserve"> </v>
      </c>
      <c r="N15" s="75"/>
      <c r="O15" s="89" t="str">
        <f>IF(ISERR(+N15/N$14)," ",N15/N$14)</f>
        <v xml:space="preserve"> </v>
      </c>
      <c r="Q15" s="26">
        <f>+IF(Q14&lt;&gt;"",Q14*(1+$R$13),"")</f>
        <v>86433.289992000005</v>
      </c>
      <c r="R15"/>
    </row>
    <row r="16" spans="1:18" s="2" customFormat="1" ht="22.5" customHeight="1" thickBot="1" x14ac:dyDescent="0.35">
      <c r="A16" s="12"/>
      <c r="B16" s="1"/>
      <c r="C16" s="49" t="s">
        <v>14</v>
      </c>
      <c r="D16" s="34" t="str">
        <f>+IFERROR(D14-D15,"")</f>
        <v/>
      </c>
      <c r="E16" s="85" t="str">
        <f t="shared" si="0"/>
        <v xml:space="preserve"> </v>
      </c>
      <c r="F16" s="34" t="str">
        <f>+IF(F14&lt;&gt;"",F14-F15,"")</f>
        <v/>
      </c>
      <c r="G16" s="83" t="str">
        <f>IF(ISERR(+F16/$F$14)," ",F16/$F$14)</f>
        <v xml:space="preserve"> </v>
      </c>
      <c r="H16" s="84" t="str">
        <f>+IF(H14&lt;&gt;"",H14-H15,"")</f>
        <v/>
      </c>
      <c r="I16" s="83" t="str">
        <f>IF(ISERR(+H16/$H$14)," ",H16/$H$14)</f>
        <v xml:space="preserve"> </v>
      </c>
      <c r="J16" s="84" t="str">
        <f>+IF(J14&lt;&gt;"",J14-J15,"")</f>
        <v/>
      </c>
      <c r="K16" s="83" t="str">
        <f>IF(ISERR(+J16/$J$14)," ",J16/$J$14)</f>
        <v xml:space="preserve"> </v>
      </c>
      <c r="L16" s="84" t="str">
        <f>+IF(L14&lt;&gt;"",L14-L15,"")</f>
        <v/>
      </c>
      <c r="M16" s="83" t="str">
        <f>IF(ISERR(+L16/$L$14)," ",L16/$L$14)</f>
        <v xml:space="preserve"> </v>
      </c>
      <c r="N16" s="84" t="str">
        <f>+IF(N14&lt;&gt;"",N14-N15,"")</f>
        <v/>
      </c>
      <c r="O16" s="85" t="str">
        <f>IF(ISERR(+N16/$N$14)," ",N16/$N$14)</f>
        <v xml:space="preserve"> </v>
      </c>
      <c r="Q16" s="26">
        <f>+IF(Q15&lt;&gt;"",Q15*(1+$R$13),"")</f>
        <v>88161.95579184001</v>
      </c>
      <c r="R16"/>
    </row>
    <row r="17" spans="1:18" s="2" customFormat="1" ht="22.5" customHeight="1" x14ac:dyDescent="0.3">
      <c r="A17" s="12"/>
      <c r="B17" s="1"/>
      <c r="C17" s="77" t="s">
        <v>15</v>
      </c>
      <c r="D17" s="68" t="str">
        <f>+IF(F17&lt;&gt;"",F17+H17+J17+L17+N17,"")</f>
        <v/>
      </c>
      <c r="E17" s="35" t="str">
        <f t="shared" si="0"/>
        <v xml:space="preserve"> </v>
      </c>
      <c r="F17" s="70"/>
      <c r="G17" s="78" t="str">
        <f t="shared" ref="G17:G24" si="1">IF(ISERR(+F17/F$14)," ",F17/F$14)</f>
        <v xml:space="preserve"> </v>
      </c>
      <c r="H17" s="72"/>
      <c r="I17" s="78" t="str">
        <f t="shared" ref="I17:I24" si="2">IF(ISERR(+H17/H$14)," ",H17/H$14)</f>
        <v xml:space="preserve"> </v>
      </c>
      <c r="J17" s="72"/>
      <c r="K17" s="78" t="str">
        <f t="shared" ref="K17:K24" si="3">IF(ISERR(+J17/J$14)," ",J17/J$14)</f>
        <v xml:space="preserve"> </v>
      </c>
      <c r="L17" s="72"/>
      <c r="M17" s="78" t="str">
        <f t="shared" ref="M17:M24" si="4">IF(ISERR(+L17/L$14)," ",L17/L$14)</f>
        <v xml:space="preserve"> </v>
      </c>
      <c r="N17" s="72"/>
      <c r="O17" s="90" t="str">
        <f t="shared" ref="O17:O24" si="5">IF(ISERR(+N17/N$14)," ",N17/N$14)</f>
        <v xml:space="preserve"> </v>
      </c>
      <c r="Q17" s="26">
        <f>+IF(Q16&lt;&gt;"",Q16*(1+$R$13),"")</f>
        <v>89925.194907676807</v>
      </c>
      <c r="R17"/>
    </row>
    <row r="18" spans="1:18" s="2" customFormat="1" ht="22.5" customHeight="1" x14ac:dyDescent="0.3">
      <c r="A18" s="12"/>
      <c r="B18" s="1"/>
      <c r="C18" s="77" t="s">
        <v>16</v>
      </c>
      <c r="D18" s="68" t="str">
        <f t="shared" ref="D18:D26" si="6">+IF(F18&lt;&gt;"",F18+H18+J18+L18+N18,"")</f>
        <v/>
      </c>
      <c r="E18" s="32" t="str">
        <f t="shared" si="0"/>
        <v xml:space="preserve"> </v>
      </c>
      <c r="F18" s="70"/>
      <c r="G18" s="71" t="str">
        <f t="shared" si="1"/>
        <v xml:space="preserve"> </v>
      </c>
      <c r="H18" s="72"/>
      <c r="I18" s="71" t="str">
        <f t="shared" si="2"/>
        <v xml:space="preserve"> </v>
      </c>
      <c r="J18" s="72"/>
      <c r="K18" s="71" t="str">
        <f t="shared" si="3"/>
        <v xml:space="preserve"> </v>
      </c>
      <c r="L18" s="72"/>
      <c r="M18" s="71" t="str">
        <f t="shared" si="4"/>
        <v xml:space="preserve"> </v>
      </c>
      <c r="N18" s="72"/>
      <c r="O18" s="73" t="str">
        <f t="shared" si="5"/>
        <v xml:space="preserve"> </v>
      </c>
      <c r="Q18" s="26"/>
      <c r="R18"/>
    </row>
    <row r="19" spans="1:18" s="2" customFormat="1" ht="22.5" customHeight="1" x14ac:dyDescent="0.3">
      <c r="A19" s="12"/>
      <c r="B19" s="1"/>
      <c r="C19" s="77" t="s">
        <v>17</v>
      </c>
      <c r="D19" s="68" t="str">
        <f t="shared" si="6"/>
        <v/>
      </c>
      <c r="E19" s="32" t="str">
        <f t="shared" si="0"/>
        <v xml:space="preserve"> </v>
      </c>
      <c r="F19" s="70"/>
      <c r="G19" s="71" t="str">
        <f t="shared" si="1"/>
        <v xml:space="preserve"> </v>
      </c>
      <c r="H19" s="72"/>
      <c r="I19" s="71" t="str">
        <f t="shared" si="2"/>
        <v xml:space="preserve"> </v>
      </c>
      <c r="J19" s="72"/>
      <c r="K19" s="71" t="str">
        <f t="shared" si="3"/>
        <v xml:space="preserve"> </v>
      </c>
      <c r="L19" s="72"/>
      <c r="M19" s="71" t="str">
        <f t="shared" si="4"/>
        <v xml:space="preserve"> </v>
      </c>
      <c r="N19" s="72"/>
      <c r="O19" s="73" t="str">
        <f t="shared" si="5"/>
        <v xml:space="preserve"> </v>
      </c>
      <c r="Q19" s="26"/>
      <c r="R19"/>
    </row>
    <row r="20" spans="1:18" s="2" customFormat="1" ht="22.5" customHeight="1" x14ac:dyDescent="0.3">
      <c r="A20" s="12"/>
      <c r="B20" s="1"/>
      <c r="C20" s="77" t="s">
        <v>18</v>
      </c>
      <c r="D20" s="68" t="str">
        <f t="shared" si="6"/>
        <v/>
      </c>
      <c r="E20" s="32" t="str">
        <f t="shared" si="0"/>
        <v xml:space="preserve"> </v>
      </c>
      <c r="F20" s="70"/>
      <c r="G20" s="71" t="str">
        <f t="shared" si="1"/>
        <v xml:space="preserve"> </v>
      </c>
      <c r="H20" s="72"/>
      <c r="I20" s="71" t="str">
        <f t="shared" si="2"/>
        <v xml:space="preserve"> </v>
      </c>
      <c r="J20" s="72"/>
      <c r="K20" s="71" t="str">
        <f t="shared" si="3"/>
        <v xml:space="preserve"> </v>
      </c>
      <c r="L20" s="72"/>
      <c r="M20" s="71" t="str">
        <f t="shared" si="4"/>
        <v xml:space="preserve"> </v>
      </c>
      <c r="N20" s="72"/>
      <c r="O20" s="73" t="str">
        <f t="shared" si="5"/>
        <v xml:space="preserve"> </v>
      </c>
      <c r="Q20" s="26"/>
      <c r="R20"/>
    </row>
    <row r="21" spans="1:18" s="2" customFormat="1" ht="22.5" customHeight="1" x14ac:dyDescent="0.3">
      <c r="A21" s="12"/>
      <c r="B21" s="1"/>
      <c r="C21" s="77" t="s">
        <v>19</v>
      </c>
      <c r="D21" s="68" t="str">
        <f t="shared" si="6"/>
        <v/>
      </c>
      <c r="E21" s="32" t="str">
        <f t="shared" si="0"/>
        <v xml:space="preserve"> </v>
      </c>
      <c r="F21" s="70"/>
      <c r="G21" s="71" t="str">
        <f t="shared" si="1"/>
        <v xml:space="preserve"> </v>
      </c>
      <c r="H21" s="72"/>
      <c r="I21" s="71" t="str">
        <f t="shared" si="2"/>
        <v xml:space="preserve"> </v>
      </c>
      <c r="J21" s="72"/>
      <c r="K21" s="71" t="str">
        <f t="shared" si="3"/>
        <v xml:space="preserve"> </v>
      </c>
      <c r="L21" s="72"/>
      <c r="M21" s="71" t="str">
        <f t="shared" si="4"/>
        <v xml:space="preserve"> </v>
      </c>
      <c r="N21" s="72"/>
      <c r="O21" s="73" t="str">
        <f t="shared" si="5"/>
        <v xml:space="preserve"> </v>
      </c>
      <c r="Q21" s="26"/>
      <c r="R21"/>
    </row>
    <row r="22" spans="1:18" s="2" customFormat="1" ht="22.5" customHeight="1" x14ac:dyDescent="0.3">
      <c r="A22" s="12"/>
      <c r="B22" s="1"/>
      <c r="C22" s="77" t="s">
        <v>20</v>
      </c>
      <c r="D22" s="68" t="str">
        <f t="shared" si="6"/>
        <v/>
      </c>
      <c r="E22" s="32" t="str">
        <f t="shared" si="0"/>
        <v xml:space="preserve"> </v>
      </c>
      <c r="F22" s="70"/>
      <c r="G22" s="71" t="str">
        <f t="shared" si="1"/>
        <v xml:space="preserve"> </v>
      </c>
      <c r="H22" s="72"/>
      <c r="I22" s="71" t="str">
        <f t="shared" si="2"/>
        <v xml:space="preserve"> </v>
      </c>
      <c r="J22" s="72"/>
      <c r="K22" s="71" t="str">
        <f t="shared" si="3"/>
        <v xml:space="preserve"> </v>
      </c>
      <c r="L22" s="72"/>
      <c r="M22" s="71" t="str">
        <f t="shared" si="4"/>
        <v xml:space="preserve"> </v>
      </c>
      <c r="N22" s="72"/>
      <c r="O22" s="73" t="str">
        <f t="shared" si="5"/>
        <v xml:space="preserve"> </v>
      </c>
      <c r="Q22" s="26"/>
      <c r="R22"/>
    </row>
    <row r="23" spans="1:18" s="2" customFormat="1" ht="22.5" customHeight="1" x14ac:dyDescent="0.3">
      <c r="A23" s="12"/>
      <c r="B23" s="1"/>
      <c r="C23" s="77" t="s">
        <v>21</v>
      </c>
      <c r="D23" s="68" t="str">
        <f t="shared" si="6"/>
        <v/>
      </c>
      <c r="E23" s="32" t="str">
        <f t="shared" si="0"/>
        <v xml:space="preserve"> </v>
      </c>
      <c r="F23" s="70"/>
      <c r="G23" s="71" t="str">
        <f t="shared" si="1"/>
        <v xml:space="preserve"> </v>
      </c>
      <c r="H23" s="72"/>
      <c r="I23" s="71" t="str">
        <f t="shared" si="2"/>
        <v xml:space="preserve"> </v>
      </c>
      <c r="J23" s="72"/>
      <c r="K23" s="71" t="str">
        <f t="shared" si="3"/>
        <v xml:space="preserve"> </v>
      </c>
      <c r="L23" s="72"/>
      <c r="M23" s="71" t="str">
        <f t="shared" si="4"/>
        <v xml:space="preserve"> </v>
      </c>
      <c r="N23" s="72"/>
      <c r="O23" s="73" t="str">
        <f t="shared" si="5"/>
        <v xml:space="preserve"> </v>
      </c>
      <c r="Q23" s="26"/>
    </row>
    <row r="24" spans="1:18" s="2" customFormat="1" ht="22.5" customHeight="1" thickBot="1" x14ac:dyDescent="0.35">
      <c r="A24" s="12"/>
      <c r="B24" s="1"/>
      <c r="C24" s="77" t="s">
        <v>22</v>
      </c>
      <c r="D24" s="68" t="str">
        <f t="shared" si="6"/>
        <v/>
      </c>
      <c r="E24" s="33" t="str">
        <f t="shared" si="0"/>
        <v xml:space="preserve"> </v>
      </c>
      <c r="F24" s="75"/>
      <c r="G24" s="76" t="str">
        <f t="shared" si="1"/>
        <v xml:space="preserve"> </v>
      </c>
      <c r="H24" s="72"/>
      <c r="I24" s="76" t="str">
        <f t="shared" si="2"/>
        <v xml:space="preserve"> </v>
      </c>
      <c r="J24" s="72"/>
      <c r="K24" s="76" t="str">
        <f t="shared" si="3"/>
        <v xml:space="preserve"> </v>
      </c>
      <c r="L24" s="72"/>
      <c r="M24" s="76" t="str">
        <f t="shared" si="4"/>
        <v xml:space="preserve"> </v>
      </c>
      <c r="N24" s="72"/>
      <c r="O24" s="89" t="str">
        <f t="shared" si="5"/>
        <v xml:space="preserve"> </v>
      </c>
      <c r="Q24" s="26"/>
    </row>
    <row r="25" spans="1:18" s="2" customFormat="1" ht="21.75" customHeight="1" thickBot="1" x14ac:dyDescent="0.35">
      <c r="A25" s="12"/>
      <c r="B25" s="1"/>
      <c r="C25" s="50" t="s">
        <v>23</v>
      </c>
      <c r="D25" s="34" t="str">
        <f>IF(D17&lt;&gt;"",SUM(D17:D24),"")</f>
        <v/>
      </c>
      <c r="E25" s="85" t="str">
        <f t="shared" si="0"/>
        <v xml:space="preserve"> </v>
      </c>
      <c r="F25" s="58" t="str">
        <f>IF(F14&lt;&gt;"",SUM(F17:F24),"")</f>
        <v/>
      </c>
      <c r="G25" s="55" t="str">
        <f>IF(ISERR(+F25/$F$14)," ",F25/$F$14)</f>
        <v xml:space="preserve"> </v>
      </c>
      <c r="H25" s="56" t="str">
        <f>IF(H14&lt;&gt;"",SUM(H17:H24),"")</f>
        <v/>
      </c>
      <c r="I25" s="55" t="str">
        <f>IF(ISERR(+H25/$H$14)," ",H25/$H$14)</f>
        <v xml:space="preserve"> </v>
      </c>
      <c r="J25" s="56" t="str">
        <f>IF(J14&lt;&gt;"",SUM(J17:J24),"")</f>
        <v/>
      </c>
      <c r="K25" s="55" t="str">
        <f>IF(ISERR(+J25/$J$14)," ",J25/$J$14)</f>
        <v xml:space="preserve"> </v>
      </c>
      <c r="L25" s="56" t="str">
        <f>IF(L14&lt;&gt;"",SUM(L17:L24),"")</f>
        <v/>
      </c>
      <c r="M25" s="55" t="str">
        <f>IF(ISERR(+L25/$L$14)," ",L25/$L$14)</f>
        <v xml:space="preserve"> </v>
      </c>
      <c r="N25" s="56" t="str">
        <f>IF(N14&lt;&gt;"",SUM(N17:N24),"")</f>
        <v/>
      </c>
      <c r="O25" s="57" t="str">
        <f>IF(ISERR(+N25/$N$14)," ",N25/$N$14)</f>
        <v xml:space="preserve"> </v>
      </c>
      <c r="Q25" s="26"/>
    </row>
    <row r="26" spans="1:18" s="2" customFormat="1" ht="22.5" customHeight="1" thickBot="1" x14ac:dyDescent="0.35">
      <c r="A26" s="12"/>
      <c r="B26" s="1"/>
      <c r="C26" s="79" t="s">
        <v>24</v>
      </c>
      <c r="D26" s="68" t="str">
        <f t="shared" si="6"/>
        <v/>
      </c>
      <c r="E26" s="37" t="str">
        <f t="shared" si="0"/>
        <v xml:space="preserve"> </v>
      </c>
      <c r="F26" s="75"/>
      <c r="G26" s="95" t="str">
        <f>IF(ISERR(+F26/F$14)," ",F26/F$14)</f>
        <v xml:space="preserve"> </v>
      </c>
      <c r="H26" s="72"/>
      <c r="I26" s="95" t="str">
        <f>IF(ISERR(+H26/H$14)," ",H26/H$14)</f>
        <v xml:space="preserve"> </v>
      </c>
      <c r="J26" s="72"/>
      <c r="K26" s="95" t="str">
        <f>IF(ISERR(+J26/J$14)," ",J26/J$14)</f>
        <v xml:space="preserve"> </v>
      </c>
      <c r="L26" s="72"/>
      <c r="M26" s="95" t="str">
        <f>IF(ISERR(+L26/L$14)," ",L26/L$14)</f>
        <v xml:space="preserve"> </v>
      </c>
      <c r="N26" s="72"/>
      <c r="O26" s="96" t="str">
        <f>IF(ISERR(+N26/N$14)," ",N26/N$14)</f>
        <v xml:space="preserve"> </v>
      </c>
      <c r="Q26" s="26"/>
    </row>
    <row r="27" spans="1:18" s="2" customFormat="1" ht="42.75" customHeight="1" thickBot="1" x14ac:dyDescent="0.35">
      <c r="A27" s="12"/>
      <c r="B27" s="1"/>
      <c r="C27" s="51" t="s">
        <v>25</v>
      </c>
      <c r="D27" s="43" t="str">
        <f>IFERROR(SUM((D16-(D25+D26))),"")</f>
        <v/>
      </c>
      <c r="E27" s="88" t="str">
        <f t="shared" si="0"/>
        <v xml:space="preserve"> </v>
      </c>
      <c r="F27" s="43" t="str">
        <f>IF(F14&lt;&gt;"",SUM((F16-(F25+F26))),"")</f>
        <v/>
      </c>
      <c r="G27" s="86" t="str">
        <f>IF(ISERR(+F27/$F$14)," ",F27/$F$14)</f>
        <v xml:space="preserve"> </v>
      </c>
      <c r="H27" s="87" t="str">
        <f>IF(H14&lt;&gt;"",SUM((H16-(H25+H26))),"")</f>
        <v/>
      </c>
      <c r="I27" s="86" t="str">
        <f>IF(ISERR(+H27/$H$14)," ",H27/$H$14)</f>
        <v xml:space="preserve"> </v>
      </c>
      <c r="J27" s="87" t="str">
        <f>IF(J14&lt;&gt;"",SUM((J16-(J25+J26))),"")</f>
        <v/>
      </c>
      <c r="K27" s="86" t="str">
        <f>IF(ISERR(+J27/$J$14)," ",J27/$J$14)</f>
        <v xml:space="preserve"> </v>
      </c>
      <c r="L27" s="87" t="str">
        <f>IF(L14&lt;&gt;"",SUM((L16-(L25+L26))),"")</f>
        <v/>
      </c>
      <c r="M27" s="86" t="str">
        <f>IF(ISERR(+L27/$L$14)," ",L27/$L$14)</f>
        <v xml:space="preserve"> </v>
      </c>
      <c r="N27" s="87" t="str">
        <f>IF(N14&lt;&gt;"",SUM((N16-(N25+N26))),"")</f>
        <v/>
      </c>
      <c r="O27" s="88" t="str">
        <f>IF(ISERR(+N27/$N$14)," ",N27/$N$14)</f>
        <v xml:space="preserve"> </v>
      </c>
      <c r="Q27" s="26"/>
    </row>
    <row r="28" spans="1:18" s="2" customFormat="1" ht="45" customHeight="1" thickTop="1" thickBot="1" x14ac:dyDescent="0.35">
      <c r="A28" s="12"/>
      <c r="B28" s="3"/>
      <c r="C28" s="97" t="s">
        <v>38</v>
      </c>
      <c r="D28" s="100">
        <f>+IF(ISERR(F28+H28+J28+L28+N28),"",(F28+H28+J28+L28+N28))</f>
        <v>432335.95</v>
      </c>
      <c r="E28" s="98" t="str">
        <f t="shared" si="0"/>
        <v xml:space="preserve"> </v>
      </c>
      <c r="F28" s="115">
        <v>83076.98</v>
      </c>
      <c r="G28" s="116" t="s">
        <v>44</v>
      </c>
      <c r="H28" s="110">
        <f>ROUND(F28+F28*2%,2)</f>
        <v>84738.52</v>
      </c>
      <c r="I28" s="110"/>
      <c r="J28" s="110">
        <f>ROUND(H28+H28*2%,2)</f>
        <v>86433.29</v>
      </c>
      <c r="K28" s="110"/>
      <c r="L28" s="110">
        <f>ROUND(J28+J28*2%,2)</f>
        <v>88161.96</v>
      </c>
      <c r="M28" s="110"/>
      <c r="N28" s="110">
        <f>ROUND(L28+L28*2%,2)</f>
        <v>89925.2</v>
      </c>
      <c r="O28" s="111"/>
      <c r="Q28" s="26"/>
    </row>
    <row r="29" spans="1:18" s="2" customFormat="1" ht="39.75" customHeight="1" thickTop="1" x14ac:dyDescent="0.3">
      <c r="A29" s="12"/>
      <c r="B29" s="46" t="s">
        <v>26</v>
      </c>
      <c r="C29" s="52" t="s">
        <v>39</v>
      </c>
      <c r="D29" s="101" t="str">
        <f>+IF(F29&lt;&gt;"",F29+H29+J29+L29+N29,"")</f>
        <v/>
      </c>
      <c r="E29" s="38" t="str">
        <f t="shared" si="0"/>
        <v xml:space="preserve"> </v>
      </c>
      <c r="F29" s="106"/>
      <c r="G29" s="107"/>
      <c r="H29" s="107"/>
      <c r="I29" s="107"/>
      <c r="J29" s="107"/>
      <c r="K29" s="107"/>
      <c r="L29" s="107"/>
      <c r="M29" s="107"/>
      <c r="N29" s="107"/>
      <c r="O29" s="112"/>
      <c r="Q29" s="26"/>
    </row>
    <row r="30" spans="1:18" s="2" customFormat="1" ht="22.5" customHeight="1" thickBot="1" x14ac:dyDescent="0.35">
      <c r="A30" s="12"/>
      <c r="B30" s="1"/>
      <c r="C30" s="53" t="s">
        <v>27</v>
      </c>
      <c r="D30" s="39" t="str">
        <f>+IFERROR(D27-D29,"")</f>
        <v/>
      </c>
      <c r="E30" s="40" t="str">
        <f t="shared" si="0"/>
        <v xml:space="preserve"> </v>
      </c>
      <c r="F30" s="59" t="str">
        <f>+IF(F14&lt;&gt;"",F27-F29,"")</f>
        <v/>
      </c>
      <c r="G30" s="60" t="str">
        <f>IF(ISERR(+F30/$F$14)," ",F30/$F$14)</f>
        <v xml:space="preserve"> </v>
      </c>
      <c r="H30" s="61" t="str">
        <f>+IF(H14&lt;&gt;"",H27-H29,"")</f>
        <v/>
      </c>
      <c r="I30" s="60" t="str">
        <f>IF(ISERR(+H30/$H$14)," ",H30/$H$14)</f>
        <v xml:space="preserve"> </v>
      </c>
      <c r="J30" s="61" t="str">
        <f>+IF(J14&lt;&gt;"",J27-J29,"")</f>
        <v/>
      </c>
      <c r="K30" s="60" t="str">
        <f>IF(ISERR(+J30/$J$14)," ",J30/$J$14)</f>
        <v xml:space="preserve"> </v>
      </c>
      <c r="L30" s="61" t="str">
        <f>+IF(L14&lt;&gt;"",L27-L29,"")</f>
        <v/>
      </c>
      <c r="M30" s="60" t="str">
        <f>IF(ISERR(+L30/$L$14)," ",L30/$L$14)</f>
        <v xml:space="preserve"> </v>
      </c>
      <c r="N30" s="61" t="str">
        <f>+IF(N14&lt;&gt;"",N27-N29,"")</f>
        <v/>
      </c>
      <c r="O30" s="62" t="str">
        <f>IF(ISERR(+N30/$N$14)," ",N30/$N$14)</f>
        <v xml:space="preserve"> </v>
      </c>
      <c r="Q30" s="26"/>
    </row>
    <row r="31" spans="1:18" s="2" customFormat="1" ht="22.5" customHeight="1" thickBot="1" x14ac:dyDescent="0.35">
      <c r="A31" s="12"/>
      <c r="B31" s="1"/>
      <c r="C31" s="79" t="s">
        <v>28</v>
      </c>
      <c r="D31" s="36" t="str">
        <f>+IF(F31&lt;&gt;"",F31+H31+J31+L31+N31,"")</f>
        <v/>
      </c>
      <c r="E31" s="37" t="str">
        <f t="shared" si="0"/>
        <v xml:space="preserve"> </v>
      </c>
      <c r="F31" s="80"/>
      <c r="G31" s="81" t="str">
        <f>IF(ISERR(+F31/$F$14)," ",F31/$F$14)</f>
        <v xml:space="preserve"> </v>
      </c>
      <c r="H31" s="72"/>
      <c r="I31" s="81" t="str">
        <f>IF(ISERR(+H31/H$14)," ",H31/H$14)</f>
        <v xml:space="preserve"> </v>
      </c>
      <c r="J31" s="72"/>
      <c r="K31" s="81" t="str">
        <f>IF(ISERR(+J31/J$14)," ",J31/J$14)</f>
        <v xml:space="preserve"> </v>
      </c>
      <c r="L31" s="72"/>
      <c r="M31" s="81" t="str">
        <f>IF(ISERR(+L31/L$14)," ",L31/L$14)</f>
        <v xml:space="preserve"> </v>
      </c>
      <c r="N31" s="72"/>
      <c r="O31" s="82" t="str">
        <f>IF(ISERR(+N31/N$14)," ",N31/N$14)</f>
        <v xml:space="preserve"> </v>
      </c>
      <c r="Q31" s="26"/>
    </row>
    <row r="32" spans="1:18" s="2" customFormat="1" ht="25" customHeight="1" thickBot="1" x14ac:dyDescent="0.35">
      <c r="A32" s="12"/>
      <c r="B32" s="1"/>
      <c r="C32" s="54" t="s">
        <v>29</v>
      </c>
      <c r="D32" s="41" t="str">
        <f>+IFERROR(D30-D31,"")</f>
        <v/>
      </c>
      <c r="E32" s="42" t="str">
        <f t="shared" si="0"/>
        <v xml:space="preserve"> </v>
      </c>
      <c r="F32" s="63" t="str">
        <f>+IF(F30&lt;&gt;"",F30-F31,"")</f>
        <v/>
      </c>
      <c r="G32" s="64" t="str">
        <f>IF(ISERR(+F32/$F$14)," ",F32/$F$14)</f>
        <v xml:space="preserve"> </v>
      </c>
      <c r="H32" s="65" t="str">
        <f>+IF(H14&lt;&gt;"",H30-H31,"")</f>
        <v/>
      </c>
      <c r="I32" s="64" t="str">
        <f>IF(ISERR(+H32/$H$14)," ",H32/$H$14)</f>
        <v xml:space="preserve"> </v>
      </c>
      <c r="J32" s="65" t="str">
        <f>+IF(J14&lt;&gt;"",J30-J31,"")</f>
        <v/>
      </c>
      <c r="K32" s="64" t="str">
        <f>IF(ISERR(+J32/$J$14)," ",J32/$J$14)</f>
        <v xml:space="preserve"> </v>
      </c>
      <c r="L32" s="65" t="str">
        <f>+IF(L14&lt;&gt;"",L30-L31,"")</f>
        <v/>
      </c>
      <c r="M32" s="64" t="str">
        <f>IF(ISERR(+L32/$L$14)," ",L32/$L$14)</f>
        <v xml:space="preserve"> </v>
      </c>
      <c r="N32" s="65" t="str">
        <f>+IF(N14&lt;&gt;"",N30-N31,"")</f>
        <v/>
      </c>
      <c r="O32" s="66" t="str">
        <f>IF(ISERR(+N32/$N$14)," ",N32/$N$14)</f>
        <v xml:space="preserve"> </v>
      </c>
      <c r="Q32" s="26"/>
    </row>
    <row r="33" spans="1:15" ht="9" customHeight="1" thickTop="1" x14ac:dyDescent="0.3">
      <c r="A33" s="9"/>
      <c r="B33" s="9"/>
      <c r="C33" s="108"/>
      <c r="D33" s="108"/>
      <c r="E33" s="29"/>
      <c r="F33" s="29"/>
      <c r="G33" s="29"/>
      <c r="H33" s="108" t="str">
        <f>+IF(H34=FALSE,"",H34)</f>
        <v/>
      </c>
      <c r="I33" s="108" t="e">
        <f>IF(#REF!&lt;&gt;"",IF(((#REF!*0.8)*J33)&gt;=#REF!,(#REF!*0.8)*J33,#REF!),IF(#REF!="",""))</f>
        <v>#REF!</v>
      </c>
      <c r="J33" s="108" t="str">
        <f>+IF(J34=FALSE,"",J34)</f>
        <v/>
      </c>
      <c r="K33" s="108" t="e">
        <f>IF(#REF!&lt;&gt;"",IF(((#REF!*0.8)*#REF!)&gt;=#REF!,(#REF!*0.8)*#REF!,#REF!),IF(#REF!="",""))</f>
        <v>#REF!</v>
      </c>
      <c r="L33" s="108" t="str">
        <f>+IF(L34=FALSE,"",L34)</f>
        <v/>
      </c>
      <c r="M33" s="108" t="e">
        <f>IF(#REF!&lt;&gt;"",IF(((#REF!*0.8)*N33)&gt;=#REF!,(#REF!*0.8)*N33,#REF!),IF(#REF!="",""))</f>
        <v>#REF!</v>
      </c>
      <c r="N33" s="108" t="str">
        <f>+IF(N34=FALSE,"",N34)</f>
        <v/>
      </c>
      <c r="O33" s="108" t="e">
        <f>IF(#REF!&lt;&gt;"",IF(((#REF!*0.8)*#REF!)&gt;=#REF!,(#REF!*0.8)*#REF!,#REF!),IF(#REF!="",""))</f>
        <v>#REF!</v>
      </c>
    </row>
    <row r="34" spans="1:15" ht="54" hidden="1" customHeight="1" thickTop="1" x14ac:dyDescent="0.3">
      <c r="A34" s="9"/>
      <c r="B34" s="9"/>
      <c r="C34" s="108"/>
      <c r="D34" s="108"/>
      <c r="E34" s="29"/>
      <c r="F34" s="29"/>
      <c r="G34" s="29"/>
      <c r="H34" s="108"/>
      <c r="I34" s="108"/>
      <c r="J34" s="108"/>
      <c r="K34" s="108"/>
      <c r="L34" s="108"/>
      <c r="M34" s="108"/>
      <c r="N34" s="108"/>
      <c r="O34" s="108"/>
    </row>
    <row r="35" spans="1:15" ht="24.75" customHeight="1" x14ac:dyDescent="0.3">
      <c r="A35" s="9"/>
      <c r="B35" s="9"/>
      <c r="C35" s="31" t="s">
        <v>32</v>
      </c>
      <c r="D35" s="29"/>
      <c r="E35" s="29"/>
      <c r="F35" s="29"/>
      <c r="G35" s="29"/>
      <c r="H35" s="29"/>
      <c r="I35" s="29"/>
      <c r="J35" s="29"/>
      <c r="K35" s="30"/>
      <c r="L35" s="30"/>
      <c r="M35" s="30"/>
      <c r="N35" s="30"/>
      <c r="O35" s="30"/>
    </row>
    <row r="36" spans="1:15" ht="17.149999999999999" customHeight="1" x14ac:dyDescent="0.3">
      <c r="A36" s="9"/>
      <c r="B36" s="9"/>
      <c r="C36" s="105" t="s">
        <v>30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7.149999999999999" customHeight="1" x14ac:dyDescent="0.3">
      <c r="A37" s="12"/>
      <c r="C37" s="99" t="s">
        <v>37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1:15" ht="81" customHeight="1" x14ac:dyDescent="0.3">
      <c r="A38" s="12"/>
      <c r="C38" s="102" t="s">
        <v>43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  <c r="O38" s="91"/>
    </row>
    <row r="39" spans="1:15" ht="17.149999999999999" customHeight="1" x14ac:dyDescent="0.3">
      <c r="A39" s="1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7.149999999999999" customHeight="1" x14ac:dyDescent="0.3">
      <c r="A40" s="12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7.149999999999999" customHeight="1" x14ac:dyDescent="0.3">
      <c r="A41" s="1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7.149999999999999" customHeight="1" x14ac:dyDescent="0.3">
      <c r="A42" s="1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7.149999999999999" customHeight="1" x14ac:dyDescent="0.3">
      <c r="A43" s="1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7.149999999999999" customHeight="1" x14ac:dyDescent="0.3">
      <c r="A44" s="1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7.149999999999999" customHeight="1" x14ac:dyDescent="0.3">
      <c r="A45" s="1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7.149999999999999" customHeight="1" x14ac:dyDescent="0.3">
      <c r="A46" s="1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7.149999999999999" customHeight="1" x14ac:dyDescent="0.3">
      <c r="A47" s="1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7.149999999999999" customHeight="1" x14ac:dyDescent="0.3">
      <c r="A48" s="1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7.149999999999999" customHeight="1" x14ac:dyDescent="0.3">
      <c r="A49" s="1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7.149999999999999" customHeight="1" x14ac:dyDescent="0.3">
      <c r="A50" s="1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7.149999999999999" customHeight="1" x14ac:dyDescent="0.3">
      <c r="A51" s="1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7.149999999999999" customHeight="1" x14ac:dyDescent="0.3">
      <c r="A52" s="12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7.149999999999999" customHeight="1" x14ac:dyDescent="0.3">
      <c r="A53" s="12"/>
      <c r="D53" s="45"/>
      <c r="E53" s="45"/>
      <c r="F53" s="45"/>
      <c r="G53" s="45"/>
      <c r="H53" s="45"/>
      <c r="I53" s="45"/>
      <c r="J53" s="45"/>
      <c r="K53" s="45"/>
      <c r="L53" s="47"/>
      <c r="M53" s="47"/>
      <c r="N53" s="47"/>
      <c r="O53" s="47"/>
    </row>
    <row r="54" spans="1:15" ht="26.25" customHeight="1" x14ac:dyDescent="0.3"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5" ht="12.75" hidden="1" customHeight="1" x14ac:dyDescent="0.3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5" ht="12.75" hidden="1" customHeight="1" x14ac:dyDescent="0.3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5" ht="12.75" hidden="1" customHeight="1" x14ac:dyDescent="0.3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5" ht="12.75" hidden="1" customHeight="1" x14ac:dyDescent="0.3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5" ht="12.75" hidden="1" customHeight="1" x14ac:dyDescent="0.3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5" ht="12.75" hidden="1" customHeight="1" x14ac:dyDescent="0.3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5" ht="12.75" hidden="1" customHeight="1" x14ac:dyDescent="0.3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5" ht="12.75" hidden="1" customHeight="1" x14ac:dyDescent="0.3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5" ht="12.75" hidden="1" customHeight="1" x14ac:dyDescent="0.3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5" ht="12.75" hidden="1" customHeight="1" x14ac:dyDescent="0.3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3:13" ht="12.75" hidden="1" customHeight="1" x14ac:dyDescent="0.3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3:13" ht="12.75" hidden="1" customHeight="1" x14ac:dyDescent="0.3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3:13" ht="12.75" hidden="1" customHeight="1" x14ac:dyDescent="0.3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3:13" ht="12.75" hidden="1" customHeight="1" x14ac:dyDescent="0.3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3:13" ht="12.75" hidden="1" customHeight="1" x14ac:dyDescent="0.3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3:13" ht="12.75" hidden="1" customHeight="1" x14ac:dyDescent="0.3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3:13" ht="12.75" hidden="1" customHeight="1" x14ac:dyDescent="0.3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3:13" ht="13.5" hidden="1" x14ac:dyDescent="0.3"/>
    <row r="73" spans="3:13" ht="13.5" hidden="1" x14ac:dyDescent="0.3"/>
    <row r="74" spans="3:13" ht="13.5" hidden="1" x14ac:dyDescent="0.3"/>
    <row r="75" spans="3:13" ht="12.75" hidden="1" customHeight="1" x14ac:dyDescent="0.3"/>
    <row r="76" spans="3:13" ht="12.75" hidden="1" customHeight="1" x14ac:dyDescent="0.3"/>
    <row r="77" spans="3:13" ht="12.75" hidden="1" customHeight="1" x14ac:dyDescent="0.3"/>
    <row r="78" spans="3:13" ht="12.75" hidden="1" customHeight="1" x14ac:dyDescent="0.3"/>
    <row r="79" spans="3:13" ht="12.75" hidden="1" customHeight="1" x14ac:dyDescent="0.3"/>
  </sheetData>
  <sheetProtection password="F611" sheet="1"/>
  <mergeCells count="39">
    <mergeCell ref="C7:E8"/>
    <mergeCell ref="L28:M28"/>
    <mergeCell ref="D12:E12"/>
    <mergeCell ref="F13:G13"/>
    <mergeCell ref="L2:O2"/>
    <mergeCell ref="L3:O3"/>
    <mergeCell ref="L7:O8"/>
    <mergeCell ref="D2:K2"/>
    <mergeCell ref="D3:K3"/>
    <mergeCell ref="F7:K8"/>
    <mergeCell ref="D5:O5"/>
    <mergeCell ref="N34:O34"/>
    <mergeCell ref="J34:K34"/>
    <mergeCell ref="L34:M34"/>
    <mergeCell ref="Q10:R10"/>
    <mergeCell ref="N13:O13"/>
    <mergeCell ref="F28:G28"/>
    <mergeCell ref="H28:I28"/>
    <mergeCell ref="J28:K28"/>
    <mergeCell ref="F12:O12"/>
    <mergeCell ref="D10:O10"/>
    <mergeCell ref="N29:O29"/>
    <mergeCell ref="H29:I29"/>
    <mergeCell ref="J29:K29"/>
    <mergeCell ref="C33:D33"/>
    <mergeCell ref="H33:I33"/>
    <mergeCell ref="J33:K33"/>
    <mergeCell ref="L33:M33"/>
    <mergeCell ref="N33:O33"/>
    <mergeCell ref="C38:N38"/>
    <mergeCell ref="C36:O36"/>
    <mergeCell ref="F29:G29"/>
    <mergeCell ref="C34:D34"/>
    <mergeCell ref="H34:I34"/>
    <mergeCell ref="H13:I13"/>
    <mergeCell ref="J13:K13"/>
    <mergeCell ref="L13:M13"/>
    <mergeCell ref="N28:O28"/>
    <mergeCell ref="L29:M29"/>
  </mergeCells>
  <dataValidations count="2">
    <dataValidation type="custom" allowBlank="1" showInputMessage="1" showErrorMessage="1" error="RENTA NO PERMITIDA. VER OBSERVACIONES ( 3 )._x000a_CANCELAR E INTRODUCIR VALOR PERMITIDO." sqref="F29:G29">
      <formula1>+IF(F29&lt;F28,"RENTA NO PERMITIDA",F29)</formula1>
    </dataValidation>
    <dataValidation type="custom" allowBlank="1" showInputMessage="1" showErrorMessage="1" error="RENTA NO PERMITIDA. VER OBSERVACIONES ( 3 )._x000a_CANCELAR E INTRODUCIR VALOR PERMITIDO." sqref="H29:O29">
      <formula1>+IF(AND(H29&gt;= H28,H29&gt;=F29,H29&lt;=F29+F29*0.05),H29,"RENTA NO PERMITIDA")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55" fitToWidth="0" orientation="landscape" r:id="rId1"/>
  <headerFooter alignWithMargins="0"/>
  <ignoredErrors>
    <ignoredError sqref="D16:E16 G16 I16 K16 K25 I25 G25 G27 E27 I32 K32 D25 D30 G30:I30 M16 J30:K30 O16 M25 O25 O27 M27 M30 M32 O30 O32 I27 K27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ANEJO 1.D</vt:lpstr>
      <vt:lpstr>'ANEJO 1.D'!Área_de_impresión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A. Barcelona</dc:creator>
  <cp:lastModifiedBy>JESUS ANGEL SEBASTIAN GARCIA</cp:lastModifiedBy>
  <cp:lastPrinted>2023-09-13T11:13:12Z</cp:lastPrinted>
  <dcterms:created xsi:type="dcterms:W3CDTF">2016-11-10T09:35:28Z</dcterms:created>
  <dcterms:modified xsi:type="dcterms:W3CDTF">2023-09-13T11:14:12Z</dcterms:modified>
</cp:coreProperties>
</file>