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LICITACIONES/AÑO 2024/Expte. 2024-162-00014, restauración Bilbao, Burgos, Palencia/"/>
    </mc:Choice>
  </mc:AlternateContent>
  <xr:revisionPtr revIDLastSave="1" documentId="8_{1462DB34-66FB-4823-A4D2-FF92CBF4CF09}" xr6:coauthVersionLast="47" xr6:coauthVersionMax="47" xr10:uidLastSave="{A73ACBC6-BD66-477A-8710-85014766040C}"/>
  <bookViews>
    <workbookView xWindow="-110" yWindow="-110" windowWidth="19420" windowHeight="11620" xr2:uid="{22B67ED8-C9D6-435F-B426-4F28D874F43F}"/>
  </bookViews>
  <sheets>
    <sheet name="Hoja1" sheetId="1" r:id="rId1"/>
  </sheets>
  <definedNames>
    <definedName name="_Hlk101865548" localSheetId="0">Hoja1!$F$10</definedName>
    <definedName name="_Hlk93741040" localSheetId="0">Hoja1!$F$10</definedName>
    <definedName name="_xlnm.Print_Area" localSheetId="0">Hoja1!$B$1:$G$38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2" i="1"/>
  <c r="G21" i="1"/>
  <c r="G20" i="1"/>
  <c r="G19" i="1"/>
  <c r="F26" i="1"/>
  <c r="L16" i="1"/>
  <c r="K16" i="1" s="1"/>
  <c r="E16" i="1" s="1"/>
  <c r="M16" i="1"/>
  <c r="L19" i="1"/>
  <c r="K19" i="1"/>
  <c r="E19" i="1"/>
  <c r="L25" i="1"/>
  <c r="K25" i="1"/>
  <c r="E25" i="1"/>
  <c r="L22" i="1"/>
  <c r="K22" i="1"/>
  <c r="E22" i="1"/>
  <c r="L21" i="1"/>
  <c r="K21" i="1"/>
  <c r="E21" i="1"/>
  <c r="L20" i="1"/>
  <c r="K20" i="1"/>
  <c r="E20" i="1"/>
  <c r="P17" i="1"/>
  <c r="M17" i="1" s="1"/>
  <c r="L18" i="1"/>
  <c r="K18" i="1" s="1"/>
  <c r="E18" i="1" s="1"/>
  <c r="G18" i="1" s="1"/>
  <c r="L17" i="1"/>
  <c r="K17" i="1" s="1"/>
  <c r="E17" i="1" s="1"/>
  <c r="G17" i="1" s="1"/>
  <c r="D26" i="1"/>
  <c r="K26" i="1"/>
  <c r="L28" i="1"/>
  <c r="L27" i="1"/>
  <c r="P18" i="1" l="1"/>
  <c r="G16" i="1"/>
  <c r="E27" i="1"/>
  <c r="E26" i="1"/>
  <c r="P19" i="1" l="1"/>
  <c r="M18" i="1"/>
  <c r="P20" i="1" l="1"/>
  <c r="M19" i="1"/>
  <c r="P21" i="1" l="1"/>
  <c r="M20" i="1"/>
  <c r="M21" i="1" l="1"/>
  <c r="P22" i="1"/>
  <c r="P25" i="1" l="1"/>
  <c r="M25" i="1" s="1"/>
  <c r="M22" i="1"/>
  <c r="C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8896532</author>
  </authors>
  <commentList>
    <comment ref="M16" authorId="0" shapeId="0" xr:uid="{4C13D2A2-29C9-44C2-AE35-24C987DF8088}">
      <text>
        <r>
          <rPr>
            <sz val="9"/>
            <color indexed="81"/>
            <rFont val="Tahoma"/>
            <family val="2"/>
          </rPr>
          <t xml:space="preserve">
</t>
        </r>
        <r>
          <rPr>
            <b/>
            <sz val="14"/>
            <color indexed="81"/>
            <rFont val="Tahoma"/>
            <family val="2"/>
          </rPr>
          <t>Introducir la Renta del Año 1</t>
        </r>
      </text>
    </comment>
    <comment ref="N16" authorId="0" shapeId="0" xr:uid="{7549DBE6-76A6-41C5-A7DD-17050AD43E80}">
      <text>
        <r>
          <rPr>
            <sz val="9"/>
            <color indexed="81"/>
            <rFont val="Tahoma"/>
            <family val="2"/>
          </rPr>
          <t xml:space="preserve">
</t>
        </r>
        <r>
          <rPr>
            <b/>
            <sz val="14"/>
            <color indexed="81"/>
            <rFont val="Tahoma"/>
            <family val="2"/>
          </rPr>
          <t>Introducir el porcentaje de incremento anual</t>
        </r>
      </text>
    </comment>
    <comment ref="P16" authorId="0" shapeId="0" xr:uid="{FDA92529-4208-488D-8289-5DA8AC1E1BB2}">
      <text>
        <r>
          <rPr>
            <sz val="9"/>
            <color indexed="81"/>
            <rFont val="Tahoma"/>
            <family val="2"/>
          </rPr>
          <t xml:space="preserve">
</t>
        </r>
        <r>
          <rPr>
            <b/>
            <sz val="14"/>
            <color indexed="81"/>
            <rFont val="Tahoma"/>
            <family val="2"/>
          </rPr>
          <t>Introducir la Renta del Año 1</t>
        </r>
      </text>
    </comment>
  </commentList>
</comments>
</file>

<file path=xl/sharedStrings.xml><?xml version="1.0" encoding="utf-8"?>
<sst xmlns="http://schemas.openxmlformats.org/spreadsheetml/2006/main" count="45" uniqueCount="37">
  <si>
    <t>HOJA DE OFERTA ECONÓMICA RENTA VARIABLE
ANEJO 4.2 LOTE 2</t>
  </si>
  <si>
    <t>PLIEGO DE CONDICIONES PARTICULARES
EXPEDIENTE Nº  202416200014</t>
  </si>
  <si>
    <t>ESTACION</t>
  </si>
  <si>
    <t>Nº LOCAL/ESPACIO</t>
  </si>
  <si>
    <r>
      <t>SUPERFICIE DEL LOCAL O ESPACIO (M</t>
    </r>
    <r>
      <rPr>
        <b/>
        <vertAlign val="superscript"/>
        <sz val="16"/>
        <rFont val="Verdana"/>
        <family val="2"/>
      </rPr>
      <t>2</t>
    </r>
    <r>
      <rPr>
        <b/>
        <sz val="16"/>
        <rFont val="Verdana"/>
        <family val="2"/>
      </rPr>
      <t>)</t>
    </r>
  </si>
  <si>
    <t>ACTIVIDAD</t>
  </si>
  <si>
    <t>RENTA MÍNIMA GARANTIZADA TOTAL CONTRATO</t>
  </si>
  <si>
    <t>BURGOS ROSA MANZANO</t>
  </si>
  <si>
    <t>Restauración - Multitienda</t>
  </si>
  <si>
    <t>Terraza exterior</t>
  </si>
  <si>
    <t>FIRMA Y SELLO EMPRESA OFERTANTE</t>
  </si>
  <si>
    <t>OCULTAR ESTAS COLUMNAS</t>
  </si>
  <si>
    <t>RENTA MINIMA GARANTIZADA ANUAL (*)</t>
  </si>
  <si>
    <r>
      <t xml:space="preserve">VENTAS PREVISTAS </t>
    </r>
    <r>
      <rPr>
        <b/>
        <sz val="14"/>
        <color rgb="FFFF0000"/>
        <rFont val="Verdana"/>
        <family val="2"/>
      </rPr>
      <t>(SOLO A EFECTOS DE VALORACIÓN DE LA OFERTA)</t>
    </r>
    <r>
      <rPr>
        <b/>
        <sz val="14"/>
        <rFont val="Verdana"/>
        <family val="2"/>
      </rPr>
      <t xml:space="preserve"> FIJADAS POR ADIF</t>
    </r>
  </si>
  <si>
    <r>
      <t xml:space="preserve">RENTA ANUAL RESULTANTE </t>
    </r>
    <r>
      <rPr>
        <b/>
        <sz val="14"/>
        <color rgb="FFFF0000"/>
        <rFont val="Verdana"/>
        <family val="2"/>
      </rPr>
      <t>(SOLO A EFECTOS DE VALORACIÓN DE LA OFERTA)</t>
    </r>
    <r>
      <rPr>
        <b/>
        <sz val="14"/>
        <rFont val="Verdana"/>
        <family val="2"/>
      </rPr>
      <t xml:space="preserve"> SEGÚN PORCENTAJE OFERTADO SOBRE  VENTAS PREVISTAS </t>
    </r>
  </si>
  <si>
    <t>PORCENTAJE VARIABLE  OFERTADO (**)</t>
  </si>
  <si>
    <t>RENDONDEO DECIMALES RMGA OFERTADA</t>
  </si>
  <si>
    <t>RENDONDEO VARIABLE OFERTADO</t>
  </si>
  <si>
    <t>RMGA CON % INCREMENTO</t>
  </si>
  <si>
    <t>INCREMENTO ANUAL</t>
  </si>
  <si>
    <t>RMGA con % incremento</t>
  </si>
  <si>
    <t>AÑO 1</t>
  </si>
  <si>
    <t>AÑO 2</t>
  </si>
  <si>
    <t>AÑO 3</t>
  </si>
  <si>
    <t>AÑO 4</t>
  </si>
  <si>
    <t>AÑO 5</t>
  </si>
  <si>
    <t>AÑO 6</t>
  </si>
  <si>
    <t>AÑO 7</t>
  </si>
  <si>
    <t>AÑO 8</t>
  </si>
  <si>
    <t>AÑO 9</t>
  </si>
  <si>
    <t>AÑO 10</t>
  </si>
  <si>
    <t>TOTAL</t>
  </si>
  <si>
    <t>VAN</t>
  </si>
  <si>
    <t>OBSERVACIONES DE Adif:</t>
  </si>
  <si>
    <t>(*) Según lo definido en el punto 3.2 del C.C.P.</t>
  </si>
  <si>
    <r>
      <t>(**) Figurar el porcentaje de renta variable según lo definido en el punto 3.2 del C.C.P. 
       debiendo cumplir las condiciones siguientes:
       • Para el primer año un porcentaje variable mínimo del 3,5%</t>
    </r>
    <r>
      <rPr>
        <b/>
        <sz val="14"/>
        <color indexed="10"/>
        <rFont val="Verdana"/>
        <family val="2"/>
      </rPr>
      <t xml:space="preserve">
</t>
    </r>
    <r>
      <rPr>
        <b/>
        <sz val="14"/>
        <rFont val="Verdana"/>
        <family val="2"/>
      </rPr>
      <t xml:space="preserve">       • </t>
    </r>
    <r>
      <rPr>
        <b/>
        <sz val="14"/>
        <color rgb="FF002060"/>
        <rFont val="Verdana"/>
        <family val="2"/>
      </rPr>
      <t>Ser el mismo para todos los meses de cada año.</t>
    </r>
    <r>
      <rPr>
        <b/>
        <sz val="14"/>
        <rFont val="Verdana"/>
        <family val="2"/>
      </rPr>
      <t xml:space="preserve">
       • Ser igual o mayor al del año anterior.
       • No ser mayor en 2 puntos porcentuales al porcentaje ofrecido en el año anterior.
       • Estar expresado en un solo decimal.
</t>
    </r>
  </si>
  <si>
    <t>NOTA: A CUMPLIMENTAR ÚNICAMENTE LOS CAMPOS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</si>
</sst>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 &quot;€&quot;"/>
    <numFmt numFmtId="165" formatCode="0.0%"/>
    <numFmt numFmtId="166" formatCode="#,##0.00\ &quot;€&quot;"/>
  </numFmts>
  <fonts count="24">
    <font>
      <sz val="11"/>
      <color theme="1"/>
      <name val="Calibri"/>
      <family val="2"/>
      <scheme val="minor"/>
    </font>
    <font>
      <sz val="9"/>
      <color indexed="81"/>
      <name val="Tahoma"/>
      <family val="2"/>
    </font>
    <font>
      <b/>
      <sz val="14"/>
      <color indexed="81"/>
      <name val="Tahoma"/>
      <family val="2"/>
    </font>
    <font>
      <sz val="8"/>
      <name val="Calibri"/>
      <family val="2"/>
      <scheme val="minor"/>
    </font>
    <font>
      <sz val="11"/>
      <color theme="1"/>
      <name val="Verdana"/>
      <family val="2"/>
    </font>
    <font>
      <b/>
      <sz val="22"/>
      <color theme="1"/>
      <name val="Verdana"/>
      <family val="2"/>
    </font>
    <font>
      <b/>
      <sz val="18"/>
      <name val="Verdana"/>
      <family val="2"/>
    </font>
    <font>
      <b/>
      <sz val="22"/>
      <name val="Verdana"/>
      <family val="2"/>
    </font>
    <font>
      <sz val="22"/>
      <name val="Verdana"/>
      <family val="2"/>
    </font>
    <font>
      <sz val="10"/>
      <name val="Verdana"/>
      <family val="2"/>
    </font>
    <font>
      <b/>
      <sz val="16"/>
      <name val="Verdana"/>
      <family val="2"/>
    </font>
    <font>
      <b/>
      <vertAlign val="superscript"/>
      <sz val="16"/>
      <name val="Verdana"/>
      <family val="2"/>
    </font>
    <font>
      <b/>
      <sz val="14"/>
      <name val="Verdana"/>
      <family val="2"/>
    </font>
    <font>
      <sz val="12"/>
      <name val="Verdana"/>
      <family val="2"/>
    </font>
    <font>
      <sz val="14"/>
      <name val="Verdana"/>
      <family val="2"/>
    </font>
    <font>
      <b/>
      <sz val="14"/>
      <color rgb="FFFF0000"/>
      <name val="Verdana"/>
      <family val="2"/>
    </font>
    <font>
      <sz val="10"/>
      <color theme="0"/>
      <name val="Verdana"/>
      <family val="2"/>
    </font>
    <font>
      <sz val="10"/>
      <color indexed="9"/>
      <name val="Verdana"/>
      <family val="2"/>
    </font>
    <font>
      <b/>
      <sz val="9"/>
      <name val="Verdana"/>
      <family val="2"/>
    </font>
    <font>
      <b/>
      <sz val="9"/>
      <color indexed="10"/>
      <name val="Verdana"/>
      <family val="2"/>
    </font>
    <font>
      <b/>
      <sz val="11"/>
      <name val="Verdana"/>
      <family val="2"/>
    </font>
    <font>
      <b/>
      <sz val="10"/>
      <name val="Verdana"/>
      <family val="2"/>
    </font>
    <font>
      <b/>
      <sz val="14"/>
      <color indexed="10"/>
      <name val="Verdana"/>
      <family val="2"/>
    </font>
    <font>
      <b/>
      <sz val="14"/>
      <color rgb="FF002060"/>
      <name val="Verdana"/>
      <family val="2"/>
    </font>
  </fonts>
  <fills count="13">
    <fill>
      <patternFill patternType="none"/>
    </fill>
    <fill>
      <patternFill patternType="gray125"/>
    </fill>
    <fill>
      <patternFill patternType="solid">
        <fgColor rgb="FFDDDDDD"/>
        <bgColor indexed="64"/>
      </patternFill>
    </fill>
    <fill>
      <patternFill patternType="solid">
        <fgColor rgb="FFF7B512"/>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14999847407452621"/>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bottom/>
      <diagonal/>
    </border>
    <border>
      <left style="double">
        <color indexed="64"/>
      </left>
      <right/>
      <top/>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double">
        <color indexed="64"/>
      </right>
      <top/>
      <bottom style="double">
        <color indexed="64"/>
      </bottom>
      <diagonal/>
    </border>
  </borders>
  <cellStyleXfs count="1">
    <xf numFmtId="0" fontId="0" fillId="0" borderId="0"/>
  </cellStyleXfs>
  <cellXfs count="90">
    <xf numFmtId="0" fontId="0" fillId="0" borderId="0" xfId="0"/>
    <xf numFmtId="0" fontId="4" fillId="0" borderId="0" xfId="0" applyFont="1"/>
    <xf numFmtId="0" fontId="6" fillId="0" borderId="0" xfId="0" applyFont="1" applyAlignment="1">
      <alignment horizontal="center" vertical="center"/>
    </xf>
    <xf numFmtId="0" fontId="9" fillId="0" borderId="0" xfId="0" applyFont="1" applyAlignment="1">
      <alignment horizontal="center" vertical="center" wrapText="1"/>
    </xf>
    <xf numFmtId="0" fontId="10" fillId="11" borderId="26" xfId="0" applyFont="1" applyFill="1" applyBorder="1" applyAlignment="1">
      <alignment horizontal="center" vertical="center" wrapText="1"/>
    </xf>
    <xf numFmtId="0" fontId="10" fillId="11" borderId="27" xfId="0" applyFont="1" applyFill="1" applyBorder="1" applyAlignment="1">
      <alignment horizontal="center" vertical="center" wrapText="1"/>
    </xf>
    <xf numFmtId="1" fontId="12" fillId="10" borderId="21" xfId="0" applyNumberFormat="1" applyFont="1" applyFill="1" applyBorder="1" applyAlignment="1">
      <alignment horizontal="center" vertical="center"/>
    </xf>
    <xf numFmtId="3" fontId="12" fillId="10" borderId="21" xfId="0" applyNumberFormat="1" applyFont="1" applyFill="1" applyBorder="1" applyAlignment="1">
      <alignment horizontal="center" vertical="center"/>
    </xf>
    <xf numFmtId="0" fontId="12" fillId="10" borderId="21" xfId="0" applyFont="1" applyFill="1" applyBorder="1" applyAlignment="1">
      <alignment horizontal="center" vertical="center" wrapText="1"/>
    </xf>
    <xf numFmtId="0" fontId="13" fillId="0" borderId="0" xfId="0" applyFont="1"/>
    <xf numFmtId="0" fontId="12"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center"/>
    </xf>
    <xf numFmtId="0" fontId="16" fillId="0" borderId="0" xfId="0" applyFont="1"/>
    <xf numFmtId="0" fontId="17" fillId="4" borderId="0" xfId="0" applyFont="1" applyFill="1" applyAlignment="1">
      <alignment horizontal="center" vertical="center" wrapText="1"/>
    </xf>
    <xf numFmtId="0" fontId="4" fillId="0" borderId="0" xfId="0" applyFont="1" applyAlignment="1">
      <alignment vertical="center"/>
    </xf>
    <xf numFmtId="0" fontId="9" fillId="0" borderId="6" xfId="0" applyFont="1" applyBorder="1" applyAlignment="1">
      <alignment vertical="center"/>
    </xf>
    <xf numFmtId="0" fontId="12" fillId="10"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2" fillId="10" borderId="28" xfId="0" applyFont="1" applyFill="1" applyBorder="1" applyAlignment="1">
      <alignment horizontal="center" vertical="center"/>
    </xf>
    <xf numFmtId="166" fontId="12" fillId="8" borderId="16" xfId="0" applyNumberFormat="1" applyFont="1" applyFill="1" applyBorder="1" applyAlignment="1">
      <alignment horizontal="center" vertical="center"/>
    </xf>
    <xf numFmtId="165" fontId="12" fillId="0" borderId="17" xfId="0" applyNumberFormat="1" applyFont="1" applyBorder="1" applyAlignment="1" applyProtection="1">
      <alignment horizontal="center" vertical="center"/>
      <protection locked="0"/>
    </xf>
    <xf numFmtId="165" fontId="19" fillId="0" borderId="0" xfId="0" applyNumberFormat="1" applyFont="1" applyAlignment="1">
      <alignment horizontal="center" vertical="center" wrapText="1"/>
    </xf>
    <xf numFmtId="10" fontId="9" fillId="5" borderId="0" xfId="0" applyNumberFormat="1" applyFont="1" applyFill="1"/>
    <xf numFmtId="4" fontId="4" fillId="0" borderId="0" xfId="0" applyNumberFormat="1" applyFont="1" applyProtection="1">
      <protection locked="0"/>
    </xf>
    <xf numFmtId="10" fontId="20" fillId="6" borderId="0" xfId="0" applyNumberFormat="1" applyFont="1" applyFill="1" applyAlignment="1" applyProtection="1">
      <alignment horizontal="center" vertical="center"/>
      <protection locked="0"/>
    </xf>
    <xf numFmtId="0" fontId="12" fillId="10" borderId="18" xfId="0" applyFont="1" applyFill="1" applyBorder="1" applyAlignment="1">
      <alignment horizontal="center" vertical="center"/>
    </xf>
    <xf numFmtId="4" fontId="4" fillId="0" borderId="0" xfId="0" applyNumberFormat="1" applyFont="1"/>
    <xf numFmtId="0" fontId="6" fillId="10" borderId="19" xfId="0" applyFont="1" applyFill="1" applyBorder="1" applyAlignment="1">
      <alignment horizontal="center" vertical="center"/>
    </xf>
    <xf numFmtId="166" fontId="6" fillId="8" borderId="20" xfId="0" applyNumberFormat="1" applyFont="1" applyFill="1" applyBorder="1" applyAlignment="1">
      <alignment horizontal="center" vertical="center"/>
    </xf>
    <xf numFmtId="165" fontId="10" fillId="10" borderId="22" xfId="0" applyNumberFormat="1" applyFont="1" applyFill="1" applyBorder="1" applyAlignment="1">
      <alignment horizontal="center" vertical="center" wrapText="1"/>
    </xf>
    <xf numFmtId="164" fontId="12" fillId="0" borderId="0" xfId="0" applyNumberFormat="1" applyFont="1" applyAlignment="1">
      <alignment horizontal="center" vertical="center" wrapText="1"/>
    </xf>
    <xf numFmtId="10" fontId="16" fillId="5" borderId="0" xfId="0" applyNumberFormat="1" applyFont="1" applyFill="1"/>
    <xf numFmtId="8" fontId="10" fillId="0" borderId="0" xfId="0" applyNumberFormat="1" applyFont="1" applyAlignment="1">
      <alignment horizontal="center" vertical="center" wrapText="1"/>
    </xf>
    <xf numFmtId="4" fontId="10" fillId="7" borderId="4" xfId="0" applyNumberFormat="1" applyFont="1" applyFill="1" applyBorder="1" applyAlignment="1">
      <alignment horizontal="center" vertical="center" wrapText="1"/>
    </xf>
    <xf numFmtId="4" fontId="10" fillId="0" borderId="23" xfId="0" applyNumberFormat="1" applyFont="1" applyBorder="1" applyAlignment="1">
      <alignment horizontal="center" vertical="center" wrapText="1"/>
    </xf>
    <xf numFmtId="166" fontId="12" fillId="0" borderId="0" xfId="0" applyNumberFormat="1" applyFont="1" applyAlignment="1">
      <alignment horizontal="center" vertical="center" wrapText="1"/>
    </xf>
    <xf numFmtId="0" fontId="21" fillId="0" borderId="0" xfId="0" applyFont="1" applyAlignment="1">
      <alignment horizontal="center" vertical="center"/>
    </xf>
    <xf numFmtId="0" fontId="10"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center"/>
    </xf>
    <xf numFmtId="0" fontId="21" fillId="0" borderId="0" xfId="0" applyFont="1" applyAlignment="1">
      <alignment horizontal="left"/>
    </xf>
    <xf numFmtId="166" fontId="12" fillId="8" borderId="16" xfId="0" applyNumberFormat="1" applyFont="1" applyFill="1" applyBorder="1" applyAlignment="1">
      <alignment horizontal="center" vertical="center" wrapText="1"/>
    </xf>
    <xf numFmtId="166" fontId="6" fillId="8" borderId="21" xfId="0" applyNumberFormat="1" applyFont="1" applyFill="1" applyBorder="1" applyAlignment="1">
      <alignment horizontal="center" vertical="center" wrapText="1"/>
    </xf>
    <xf numFmtId="166" fontId="12" fillId="2" borderId="16" xfId="0" applyNumberFormat="1" applyFont="1" applyFill="1" applyBorder="1" applyAlignment="1">
      <alignment horizontal="center" vertical="center" wrapText="1"/>
    </xf>
    <xf numFmtId="166" fontId="10" fillId="8" borderId="20" xfId="0" applyNumberFormat="1" applyFont="1" applyFill="1" applyBorder="1" applyAlignment="1">
      <alignment horizontal="center" vertical="center" wrapText="1"/>
    </xf>
    <xf numFmtId="165" fontId="4" fillId="0" borderId="0" xfId="0" applyNumberFormat="1" applyFont="1" applyAlignment="1">
      <alignment vertical="center"/>
    </xf>
    <xf numFmtId="166" fontId="12" fillId="10" borderId="15" xfId="0" applyNumberFormat="1" applyFont="1" applyFill="1" applyBorder="1" applyAlignment="1">
      <alignment horizontal="center" vertical="center"/>
    </xf>
    <xf numFmtId="166" fontId="12" fillId="10" borderId="17" xfId="0" applyNumberFormat="1" applyFont="1" applyFill="1" applyBorder="1" applyAlignment="1">
      <alignment horizontal="center"/>
    </xf>
    <xf numFmtId="166" fontId="12" fillId="10" borderId="32" xfId="0" applyNumberFormat="1" applyFont="1" applyFill="1" applyBorder="1" applyAlignment="1">
      <alignment horizontal="center"/>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xf>
    <xf numFmtId="0" fontId="5" fillId="12" borderId="3" xfId="0" applyFont="1" applyFill="1" applyBorder="1" applyAlignment="1">
      <alignment horizontal="center"/>
    </xf>
    <xf numFmtId="0" fontId="5" fillId="12" borderId="24" xfId="0" applyFont="1" applyFill="1" applyBorder="1" applyAlignment="1">
      <alignment horizontal="center"/>
    </xf>
    <xf numFmtId="0" fontId="5" fillId="12" borderId="0" xfId="0" applyFont="1" applyFill="1" applyAlignment="1">
      <alignment horizontal="center"/>
    </xf>
    <xf numFmtId="0" fontId="5" fillId="12" borderId="25" xfId="0" applyFont="1" applyFill="1" applyBorder="1" applyAlignment="1">
      <alignment horizontal="center"/>
    </xf>
    <xf numFmtId="0" fontId="5" fillId="12" borderId="4" xfId="0" applyFont="1" applyFill="1" applyBorder="1" applyAlignment="1">
      <alignment horizontal="center"/>
    </xf>
    <xf numFmtId="0" fontId="5" fillId="12" borderId="5" xfId="0" applyFont="1" applyFill="1" applyBorder="1" applyAlignment="1">
      <alignment horizontal="center"/>
    </xf>
    <xf numFmtId="0" fontId="5" fillId="12" borderId="6" xfId="0" applyFont="1" applyFill="1" applyBorder="1" applyAlignment="1">
      <alignment horizontal="center"/>
    </xf>
    <xf numFmtId="0" fontId="15" fillId="0" borderId="0" xfId="0" applyFont="1" applyAlignment="1">
      <alignment horizontal="center"/>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21" fillId="0" borderId="0" xfId="0" applyFont="1" applyAlignment="1">
      <alignment horizontal="left"/>
    </xf>
    <xf numFmtId="0" fontId="10" fillId="10" borderId="29" xfId="0" applyFont="1" applyFill="1" applyBorder="1" applyAlignment="1">
      <alignment horizontal="center" wrapText="1"/>
    </xf>
    <xf numFmtId="0" fontId="10" fillId="10" borderId="30" xfId="0" applyFont="1" applyFill="1" applyBorder="1" applyAlignment="1">
      <alignment horizontal="center" wrapText="1"/>
    </xf>
    <xf numFmtId="0" fontId="10" fillId="11" borderId="7"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0" fillId="0" borderId="11"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2" fillId="2" borderId="2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6" fillId="2" borderId="0" xfId="0" applyFont="1" applyFill="1" applyAlignment="1">
      <alignment horizontal="left" vertical="center"/>
    </xf>
    <xf numFmtId="0" fontId="10" fillId="7" borderId="7" xfId="0" applyFont="1" applyFill="1" applyBorder="1" applyAlignment="1">
      <alignment horizontal="center" vertical="center"/>
    </xf>
    <xf numFmtId="0" fontId="10" fillId="7" borderId="9" xfId="0" applyFont="1" applyFill="1" applyBorder="1" applyAlignment="1">
      <alignment horizontal="center" vertical="center"/>
    </xf>
    <xf numFmtId="0" fontId="10" fillId="10" borderId="4" xfId="0" applyFont="1" applyFill="1" applyBorder="1" applyAlignment="1">
      <alignment horizontal="center" wrapText="1"/>
    </xf>
    <xf numFmtId="0" fontId="10" fillId="10" borderId="31" xfId="0" applyFont="1" applyFill="1" applyBorder="1" applyAlignment="1">
      <alignment horizontal="center" wrapText="1"/>
    </xf>
  </cellXfs>
  <cellStyles count="1">
    <cellStyle name="Normal"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1121-0A7F-4F83-8CE7-2006300F81E4}">
  <sheetPr>
    <pageSetUpPr fitToPage="1"/>
  </sheetPr>
  <dimension ref="A1:WVW38"/>
  <sheetViews>
    <sheetView showGridLines="0" tabSelected="1" topLeftCell="B10" zoomScale="60" zoomScaleNormal="60" workbookViewId="0">
      <selection activeCell="F22" sqref="F22"/>
    </sheetView>
  </sheetViews>
  <sheetFormatPr baseColWidth="10" defaultColWidth="11.453125" defaultRowHeight="13.5"/>
  <cols>
    <col min="1" max="1" width="11.453125" style="1" hidden="1" customWidth="1"/>
    <col min="2" max="2" width="20.26953125" style="1" customWidth="1"/>
    <col min="3" max="3" width="30.26953125" style="1" customWidth="1"/>
    <col min="4" max="4" width="33.1796875" style="1" customWidth="1"/>
    <col min="5" max="5" width="34" style="1" customWidth="1"/>
    <col min="6" max="6" width="37.1796875" style="1" customWidth="1"/>
    <col min="7" max="7" width="41.453125" style="1" customWidth="1"/>
    <col min="8" max="8" width="2.81640625" style="1" customWidth="1"/>
    <col min="9" max="10" width="11.453125" style="1" hidden="1" customWidth="1"/>
    <col min="11" max="11" width="20.7265625" style="1" hidden="1" customWidth="1"/>
    <col min="12" max="12" width="12.54296875" style="1" hidden="1" customWidth="1"/>
    <col min="13" max="17" width="11.453125" style="1" hidden="1" customWidth="1"/>
    <col min="18" max="258" width="11.453125" style="1"/>
    <col min="259" max="259" width="20.26953125" style="1" customWidth="1"/>
    <col min="260" max="260" width="24.1796875" style="1" customWidth="1"/>
    <col min="261" max="261" width="33.1796875" style="1" customWidth="1"/>
    <col min="262" max="262" width="29" style="1" customWidth="1"/>
    <col min="263" max="263" width="37.1796875" style="1" customWidth="1"/>
    <col min="264" max="264" width="41.453125" style="1" customWidth="1"/>
    <col min="265" max="265" width="2.81640625" style="1" customWidth="1"/>
    <col min="266" max="267" width="11.453125" style="1"/>
    <col min="268" max="271" width="11.453125" style="1" hidden="1" customWidth="1"/>
    <col min="272" max="514" width="11.453125" style="1"/>
    <col min="515" max="515" width="20.26953125" style="1" customWidth="1"/>
    <col min="516" max="516" width="24.1796875" style="1" customWidth="1"/>
    <col min="517" max="517" width="33.1796875" style="1" customWidth="1"/>
    <col min="518" max="518" width="29" style="1" customWidth="1"/>
    <col min="519" max="519" width="37.1796875" style="1" customWidth="1"/>
    <col min="520" max="520" width="41.453125" style="1" customWidth="1"/>
    <col min="521" max="521" width="2.81640625" style="1" customWidth="1"/>
    <col min="522" max="523" width="11.453125" style="1"/>
    <col min="524" max="527" width="11.453125" style="1" hidden="1" customWidth="1"/>
    <col min="528" max="770" width="11.453125" style="1"/>
    <col min="771" max="771" width="20.26953125" style="1" customWidth="1"/>
    <col min="772" max="772" width="24.1796875" style="1" customWidth="1"/>
    <col min="773" max="773" width="33.1796875" style="1" customWidth="1"/>
    <col min="774" max="774" width="29" style="1" customWidth="1"/>
    <col min="775" max="775" width="37.1796875" style="1" customWidth="1"/>
    <col min="776" max="776" width="41.453125" style="1" customWidth="1"/>
    <col min="777" max="777" width="2.81640625" style="1" customWidth="1"/>
    <col min="778" max="779" width="11.453125" style="1"/>
    <col min="780" max="783" width="11.453125" style="1" hidden="1" customWidth="1"/>
    <col min="784" max="1026" width="11.453125" style="1"/>
    <col min="1027" max="1027" width="20.26953125" style="1" customWidth="1"/>
    <col min="1028" max="1028" width="24.1796875" style="1" customWidth="1"/>
    <col min="1029" max="1029" width="33.1796875" style="1" customWidth="1"/>
    <col min="1030" max="1030" width="29" style="1" customWidth="1"/>
    <col min="1031" max="1031" width="37.1796875" style="1" customWidth="1"/>
    <col min="1032" max="1032" width="41.453125" style="1" customWidth="1"/>
    <col min="1033" max="1033" width="2.81640625" style="1" customWidth="1"/>
    <col min="1034" max="1035" width="11.453125" style="1"/>
    <col min="1036" max="1039" width="11.453125" style="1" hidden="1" customWidth="1"/>
    <col min="1040" max="1282" width="11.453125" style="1"/>
    <col min="1283" max="1283" width="20.26953125" style="1" customWidth="1"/>
    <col min="1284" max="1284" width="24.1796875" style="1" customWidth="1"/>
    <col min="1285" max="1285" width="33.1796875" style="1" customWidth="1"/>
    <col min="1286" max="1286" width="29" style="1" customWidth="1"/>
    <col min="1287" max="1287" width="37.1796875" style="1" customWidth="1"/>
    <col min="1288" max="1288" width="41.453125" style="1" customWidth="1"/>
    <col min="1289" max="1289" width="2.81640625" style="1" customWidth="1"/>
    <col min="1290" max="1291" width="11.453125" style="1"/>
    <col min="1292" max="1295" width="11.453125" style="1" hidden="1" customWidth="1"/>
    <col min="1296" max="1538" width="11.453125" style="1"/>
    <col min="1539" max="1539" width="20.26953125" style="1" customWidth="1"/>
    <col min="1540" max="1540" width="24.1796875" style="1" customWidth="1"/>
    <col min="1541" max="1541" width="33.1796875" style="1" customWidth="1"/>
    <col min="1542" max="1542" width="29" style="1" customWidth="1"/>
    <col min="1543" max="1543" width="37.1796875" style="1" customWidth="1"/>
    <col min="1544" max="1544" width="41.453125" style="1" customWidth="1"/>
    <col min="1545" max="1545" width="2.81640625" style="1" customWidth="1"/>
    <col min="1546" max="1547" width="11.453125" style="1"/>
    <col min="1548" max="1551" width="11.453125" style="1" hidden="1" customWidth="1"/>
    <col min="1552" max="1794" width="11.453125" style="1"/>
    <col min="1795" max="1795" width="20.26953125" style="1" customWidth="1"/>
    <col min="1796" max="1796" width="24.1796875" style="1" customWidth="1"/>
    <col min="1797" max="1797" width="33.1796875" style="1" customWidth="1"/>
    <col min="1798" max="1798" width="29" style="1" customWidth="1"/>
    <col min="1799" max="1799" width="37.1796875" style="1" customWidth="1"/>
    <col min="1800" max="1800" width="41.453125" style="1" customWidth="1"/>
    <col min="1801" max="1801" width="2.81640625" style="1" customWidth="1"/>
    <col min="1802" max="1803" width="11.453125" style="1"/>
    <col min="1804" max="1807" width="11.453125" style="1" hidden="1" customWidth="1"/>
    <col min="1808" max="2050" width="11.453125" style="1"/>
    <col min="2051" max="2051" width="20.26953125" style="1" customWidth="1"/>
    <col min="2052" max="2052" width="24.1796875" style="1" customWidth="1"/>
    <col min="2053" max="2053" width="33.1796875" style="1" customWidth="1"/>
    <col min="2054" max="2054" width="29" style="1" customWidth="1"/>
    <col min="2055" max="2055" width="37.1796875" style="1" customWidth="1"/>
    <col min="2056" max="2056" width="41.453125" style="1" customWidth="1"/>
    <col min="2057" max="2057" width="2.81640625" style="1" customWidth="1"/>
    <col min="2058" max="2059" width="11.453125" style="1"/>
    <col min="2060" max="2063" width="11.453125" style="1" hidden="1" customWidth="1"/>
    <col min="2064" max="2306" width="11.453125" style="1"/>
    <col min="2307" max="2307" width="20.26953125" style="1" customWidth="1"/>
    <col min="2308" max="2308" width="24.1796875" style="1" customWidth="1"/>
    <col min="2309" max="2309" width="33.1796875" style="1" customWidth="1"/>
    <col min="2310" max="2310" width="29" style="1" customWidth="1"/>
    <col min="2311" max="2311" width="37.1796875" style="1" customWidth="1"/>
    <col min="2312" max="2312" width="41.453125" style="1" customWidth="1"/>
    <col min="2313" max="2313" width="2.81640625" style="1" customWidth="1"/>
    <col min="2314" max="2315" width="11.453125" style="1"/>
    <col min="2316" max="2319" width="11.453125" style="1" hidden="1" customWidth="1"/>
    <col min="2320" max="2562" width="11.453125" style="1"/>
    <col min="2563" max="2563" width="20.26953125" style="1" customWidth="1"/>
    <col min="2564" max="2564" width="24.1796875" style="1" customWidth="1"/>
    <col min="2565" max="2565" width="33.1796875" style="1" customWidth="1"/>
    <col min="2566" max="2566" width="29" style="1" customWidth="1"/>
    <col min="2567" max="2567" width="37.1796875" style="1" customWidth="1"/>
    <col min="2568" max="2568" width="41.453125" style="1" customWidth="1"/>
    <col min="2569" max="2569" width="2.81640625" style="1" customWidth="1"/>
    <col min="2570" max="2571" width="11.453125" style="1"/>
    <col min="2572" max="2575" width="11.453125" style="1" hidden="1" customWidth="1"/>
    <col min="2576" max="2818" width="11.453125" style="1"/>
    <col min="2819" max="2819" width="20.26953125" style="1" customWidth="1"/>
    <col min="2820" max="2820" width="24.1796875" style="1" customWidth="1"/>
    <col min="2821" max="2821" width="33.1796875" style="1" customWidth="1"/>
    <col min="2822" max="2822" width="29" style="1" customWidth="1"/>
    <col min="2823" max="2823" width="37.1796875" style="1" customWidth="1"/>
    <col min="2824" max="2824" width="41.453125" style="1" customWidth="1"/>
    <col min="2825" max="2825" width="2.81640625" style="1" customWidth="1"/>
    <col min="2826" max="2827" width="11.453125" style="1"/>
    <col min="2828" max="2831" width="11.453125" style="1" hidden="1" customWidth="1"/>
    <col min="2832" max="3074" width="11.453125" style="1"/>
    <col min="3075" max="3075" width="20.26953125" style="1" customWidth="1"/>
    <col min="3076" max="3076" width="24.1796875" style="1" customWidth="1"/>
    <col min="3077" max="3077" width="33.1796875" style="1" customWidth="1"/>
    <col min="3078" max="3078" width="29" style="1" customWidth="1"/>
    <col min="3079" max="3079" width="37.1796875" style="1" customWidth="1"/>
    <col min="3080" max="3080" width="41.453125" style="1" customWidth="1"/>
    <col min="3081" max="3081" width="2.81640625" style="1" customWidth="1"/>
    <col min="3082" max="3083" width="11.453125" style="1"/>
    <col min="3084" max="3087" width="11.453125" style="1" hidden="1" customWidth="1"/>
    <col min="3088" max="3330" width="11.453125" style="1"/>
    <col min="3331" max="3331" width="20.26953125" style="1" customWidth="1"/>
    <col min="3332" max="3332" width="24.1796875" style="1" customWidth="1"/>
    <col min="3333" max="3333" width="33.1796875" style="1" customWidth="1"/>
    <col min="3334" max="3334" width="29" style="1" customWidth="1"/>
    <col min="3335" max="3335" width="37.1796875" style="1" customWidth="1"/>
    <col min="3336" max="3336" width="41.453125" style="1" customWidth="1"/>
    <col min="3337" max="3337" width="2.81640625" style="1" customWidth="1"/>
    <col min="3338" max="3339" width="11.453125" style="1"/>
    <col min="3340" max="3343" width="11.453125" style="1" hidden="1" customWidth="1"/>
    <col min="3344" max="3586" width="11.453125" style="1"/>
    <col min="3587" max="3587" width="20.26953125" style="1" customWidth="1"/>
    <col min="3588" max="3588" width="24.1796875" style="1" customWidth="1"/>
    <col min="3589" max="3589" width="33.1796875" style="1" customWidth="1"/>
    <col min="3590" max="3590" width="29" style="1" customWidth="1"/>
    <col min="3591" max="3591" width="37.1796875" style="1" customWidth="1"/>
    <col min="3592" max="3592" width="41.453125" style="1" customWidth="1"/>
    <col min="3593" max="3593" width="2.81640625" style="1" customWidth="1"/>
    <col min="3594" max="3595" width="11.453125" style="1"/>
    <col min="3596" max="3599" width="11.453125" style="1" hidden="1" customWidth="1"/>
    <col min="3600" max="3842" width="11.453125" style="1"/>
    <col min="3843" max="3843" width="20.26953125" style="1" customWidth="1"/>
    <col min="3844" max="3844" width="24.1796875" style="1" customWidth="1"/>
    <col min="3845" max="3845" width="33.1796875" style="1" customWidth="1"/>
    <col min="3846" max="3846" width="29" style="1" customWidth="1"/>
    <col min="3847" max="3847" width="37.1796875" style="1" customWidth="1"/>
    <col min="3848" max="3848" width="41.453125" style="1" customWidth="1"/>
    <col min="3849" max="3849" width="2.81640625" style="1" customWidth="1"/>
    <col min="3850" max="3851" width="11.453125" style="1"/>
    <col min="3852" max="3855" width="11.453125" style="1" hidden="1" customWidth="1"/>
    <col min="3856" max="4098" width="11.453125" style="1"/>
    <col min="4099" max="4099" width="20.26953125" style="1" customWidth="1"/>
    <col min="4100" max="4100" width="24.1796875" style="1" customWidth="1"/>
    <col min="4101" max="4101" width="33.1796875" style="1" customWidth="1"/>
    <col min="4102" max="4102" width="29" style="1" customWidth="1"/>
    <col min="4103" max="4103" width="37.1796875" style="1" customWidth="1"/>
    <col min="4104" max="4104" width="41.453125" style="1" customWidth="1"/>
    <col min="4105" max="4105" width="2.81640625" style="1" customWidth="1"/>
    <col min="4106" max="4107" width="11.453125" style="1"/>
    <col min="4108" max="4111" width="11.453125" style="1" hidden="1" customWidth="1"/>
    <col min="4112" max="4354" width="11.453125" style="1"/>
    <col min="4355" max="4355" width="20.26953125" style="1" customWidth="1"/>
    <col min="4356" max="4356" width="24.1796875" style="1" customWidth="1"/>
    <col min="4357" max="4357" width="33.1796875" style="1" customWidth="1"/>
    <col min="4358" max="4358" width="29" style="1" customWidth="1"/>
    <col min="4359" max="4359" width="37.1796875" style="1" customWidth="1"/>
    <col min="4360" max="4360" width="41.453125" style="1" customWidth="1"/>
    <col min="4361" max="4361" width="2.81640625" style="1" customWidth="1"/>
    <col min="4362" max="4363" width="11.453125" style="1"/>
    <col min="4364" max="4367" width="11.453125" style="1" hidden="1" customWidth="1"/>
    <col min="4368" max="4610" width="11.453125" style="1"/>
    <col min="4611" max="4611" width="20.26953125" style="1" customWidth="1"/>
    <col min="4612" max="4612" width="24.1796875" style="1" customWidth="1"/>
    <col min="4613" max="4613" width="33.1796875" style="1" customWidth="1"/>
    <col min="4614" max="4614" width="29" style="1" customWidth="1"/>
    <col min="4615" max="4615" width="37.1796875" style="1" customWidth="1"/>
    <col min="4616" max="4616" width="41.453125" style="1" customWidth="1"/>
    <col min="4617" max="4617" width="2.81640625" style="1" customWidth="1"/>
    <col min="4618" max="4619" width="11.453125" style="1"/>
    <col min="4620" max="4623" width="11.453125" style="1" hidden="1" customWidth="1"/>
    <col min="4624" max="4866" width="11.453125" style="1"/>
    <col min="4867" max="4867" width="20.26953125" style="1" customWidth="1"/>
    <col min="4868" max="4868" width="24.1796875" style="1" customWidth="1"/>
    <col min="4869" max="4869" width="33.1796875" style="1" customWidth="1"/>
    <col min="4870" max="4870" width="29" style="1" customWidth="1"/>
    <col min="4871" max="4871" width="37.1796875" style="1" customWidth="1"/>
    <col min="4872" max="4872" width="41.453125" style="1" customWidth="1"/>
    <col min="4873" max="4873" width="2.81640625" style="1" customWidth="1"/>
    <col min="4874" max="4875" width="11.453125" style="1"/>
    <col min="4876" max="4879" width="11.453125" style="1" hidden="1" customWidth="1"/>
    <col min="4880" max="5122" width="11.453125" style="1"/>
    <col min="5123" max="5123" width="20.26953125" style="1" customWidth="1"/>
    <col min="5124" max="5124" width="24.1796875" style="1" customWidth="1"/>
    <col min="5125" max="5125" width="33.1796875" style="1" customWidth="1"/>
    <col min="5126" max="5126" width="29" style="1" customWidth="1"/>
    <col min="5127" max="5127" width="37.1796875" style="1" customWidth="1"/>
    <col min="5128" max="5128" width="41.453125" style="1" customWidth="1"/>
    <col min="5129" max="5129" width="2.81640625" style="1" customWidth="1"/>
    <col min="5130" max="5131" width="11.453125" style="1"/>
    <col min="5132" max="5135" width="11.453125" style="1" hidden="1" customWidth="1"/>
    <col min="5136" max="5378" width="11.453125" style="1"/>
    <col min="5379" max="5379" width="20.26953125" style="1" customWidth="1"/>
    <col min="5380" max="5380" width="24.1796875" style="1" customWidth="1"/>
    <col min="5381" max="5381" width="33.1796875" style="1" customWidth="1"/>
    <col min="5382" max="5382" width="29" style="1" customWidth="1"/>
    <col min="5383" max="5383" width="37.1796875" style="1" customWidth="1"/>
    <col min="5384" max="5384" width="41.453125" style="1" customWidth="1"/>
    <col min="5385" max="5385" width="2.81640625" style="1" customWidth="1"/>
    <col min="5386" max="5387" width="11.453125" style="1"/>
    <col min="5388" max="5391" width="11.453125" style="1" hidden="1" customWidth="1"/>
    <col min="5392" max="5634" width="11.453125" style="1"/>
    <col min="5635" max="5635" width="20.26953125" style="1" customWidth="1"/>
    <col min="5636" max="5636" width="24.1796875" style="1" customWidth="1"/>
    <col min="5637" max="5637" width="33.1796875" style="1" customWidth="1"/>
    <col min="5638" max="5638" width="29" style="1" customWidth="1"/>
    <col min="5639" max="5639" width="37.1796875" style="1" customWidth="1"/>
    <col min="5640" max="5640" width="41.453125" style="1" customWidth="1"/>
    <col min="5641" max="5641" width="2.81640625" style="1" customWidth="1"/>
    <col min="5642" max="5643" width="11.453125" style="1"/>
    <col min="5644" max="5647" width="11.453125" style="1" hidden="1" customWidth="1"/>
    <col min="5648" max="5890" width="11.453125" style="1"/>
    <col min="5891" max="5891" width="20.26953125" style="1" customWidth="1"/>
    <col min="5892" max="5892" width="24.1796875" style="1" customWidth="1"/>
    <col min="5893" max="5893" width="33.1796875" style="1" customWidth="1"/>
    <col min="5894" max="5894" width="29" style="1" customWidth="1"/>
    <col min="5895" max="5895" width="37.1796875" style="1" customWidth="1"/>
    <col min="5896" max="5896" width="41.453125" style="1" customWidth="1"/>
    <col min="5897" max="5897" width="2.81640625" style="1" customWidth="1"/>
    <col min="5898" max="5899" width="11.453125" style="1"/>
    <col min="5900" max="5903" width="11.453125" style="1" hidden="1" customWidth="1"/>
    <col min="5904" max="6146" width="11.453125" style="1"/>
    <col min="6147" max="6147" width="20.26953125" style="1" customWidth="1"/>
    <col min="6148" max="6148" width="24.1796875" style="1" customWidth="1"/>
    <col min="6149" max="6149" width="33.1796875" style="1" customWidth="1"/>
    <col min="6150" max="6150" width="29" style="1" customWidth="1"/>
    <col min="6151" max="6151" width="37.1796875" style="1" customWidth="1"/>
    <col min="6152" max="6152" width="41.453125" style="1" customWidth="1"/>
    <col min="6153" max="6153" width="2.81640625" style="1" customWidth="1"/>
    <col min="6154" max="6155" width="11.453125" style="1"/>
    <col min="6156" max="6159" width="11.453125" style="1" hidden="1" customWidth="1"/>
    <col min="6160" max="6402" width="11.453125" style="1"/>
    <col min="6403" max="6403" width="20.26953125" style="1" customWidth="1"/>
    <col min="6404" max="6404" width="24.1796875" style="1" customWidth="1"/>
    <col min="6405" max="6405" width="33.1796875" style="1" customWidth="1"/>
    <col min="6406" max="6406" width="29" style="1" customWidth="1"/>
    <col min="6407" max="6407" width="37.1796875" style="1" customWidth="1"/>
    <col min="6408" max="6408" width="41.453125" style="1" customWidth="1"/>
    <col min="6409" max="6409" width="2.81640625" style="1" customWidth="1"/>
    <col min="6410" max="6411" width="11.453125" style="1"/>
    <col min="6412" max="6415" width="11.453125" style="1" hidden="1" customWidth="1"/>
    <col min="6416" max="6658" width="11.453125" style="1"/>
    <col min="6659" max="6659" width="20.26953125" style="1" customWidth="1"/>
    <col min="6660" max="6660" width="24.1796875" style="1" customWidth="1"/>
    <col min="6661" max="6661" width="33.1796875" style="1" customWidth="1"/>
    <col min="6662" max="6662" width="29" style="1" customWidth="1"/>
    <col min="6663" max="6663" width="37.1796875" style="1" customWidth="1"/>
    <col min="6664" max="6664" width="41.453125" style="1" customWidth="1"/>
    <col min="6665" max="6665" width="2.81640625" style="1" customWidth="1"/>
    <col min="6666" max="6667" width="11.453125" style="1"/>
    <col min="6668" max="6671" width="11.453125" style="1" hidden="1" customWidth="1"/>
    <col min="6672" max="6914" width="11.453125" style="1"/>
    <col min="6915" max="6915" width="20.26953125" style="1" customWidth="1"/>
    <col min="6916" max="6916" width="24.1796875" style="1" customWidth="1"/>
    <col min="6917" max="6917" width="33.1796875" style="1" customWidth="1"/>
    <col min="6918" max="6918" width="29" style="1" customWidth="1"/>
    <col min="6919" max="6919" width="37.1796875" style="1" customWidth="1"/>
    <col min="6920" max="6920" width="41.453125" style="1" customWidth="1"/>
    <col min="6921" max="6921" width="2.81640625" style="1" customWidth="1"/>
    <col min="6922" max="6923" width="11.453125" style="1"/>
    <col min="6924" max="6927" width="11.453125" style="1" hidden="1" customWidth="1"/>
    <col min="6928" max="7170" width="11.453125" style="1"/>
    <col min="7171" max="7171" width="20.26953125" style="1" customWidth="1"/>
    <col min="7172" max="7172" width="24.1796875" style="1" customWidth="1"/>
    <col min="7173" max="7173" width="33.1796875" style="1" customWidth="1"/>
    <col min="7174" max="7174" width="29" style="1" customWidth="1"/>
    <col min="7175" max="7175" width="37.1796875" style="1" customWidth="1"/>
    <col min="7176" max="7176" width="41.453125" style="1" customWidth="1"/>
    <col min="7177" max="7177" width="2.81640625" style="1" customWidth="1"/>
    <col min="7178" max="7179" width="11.453125" style="1"/>
    <col min="7180" max="7183" width="11.453125" style="1" hidden="1" customWidth="1"/>
    <col min="7184" max="7426" width="11.453125" style="1"/>
    <col min="7427" max="7427" width="20.26953125" style="1" customWidth="1"/>
    <col min="7428" max="7428" width="24.1796875" style="1" customWidth="1"/>
    <col min="7429" max="7429" width="33.1796875" style="1" customWidth="1"/>
    <col min="7430" max="7430" width="29" style="1" customWidth="1"/>
    <col min="7431" max="7431" width="37.1796875" style="1" customWidth="1"/>
    <col min="7432" max="7432" width="41.453125" style="1" customWidth="1"/>
    <col min="7433" max="7433" width="2.81640625" style="1" customWidth="1"/>
    <col min="7434" max="7435" width="11.453125" style="1"/>
    <col min="7436" max="7439" width="11.453125" style="1" hidden="1" customWidth="1"/>
    <col min="7440" max="7682" width="11.453125" style="1"/>
    <col min="7683" max="7683" width="20.26953125" style="1" customWidth="1"/>
    <col min="7684" max="7684" width="24.1796875" style="1" customWidth="1"/>
    <col min="7685" max="7685" width="33.1796875" style="1" customWidth="1"/>
    <col min="7686" max="7686" width="29" style="1" customWidth="1"/>
    <col min="7687" max="7687" width="37.1796875" style="1" customWidth="1"/>
    <col min="7688" max="7688" width="41.453125" style="1" customWidth="1"/>
    <col min="7689" max="7689" width="2.81640625" style="1" customWidth="1"/>
    <col min="7690" max="7691" width="11.453125" style="1"/>
    <col min="7692" max="7695" width="11.453125" style="1" hidden="1" customWidth="1"/>
    <col min="7696" max="7938" width="11.453125" style="1"/>
    <col min="7939" max="7939" width="20.26953125" style="1" customWidth="1"/>
    <col min="7940" max="7940" width="24.1796875" style="1" customWidth="1"/>
    <col min="7941" max="7941" width="33.1796875" style="1" customWidth="1"/>
    <col min="7942" max="7942" width="29" style="1" customWidth="1"/>
    <col min="7943" max="7943" width="37.1796875" style="1" customWidth="1"/>
    <col min="7944" max="7944" width="41.453125" style="1" customWidth="1"/>
    <col min="7945" max="7945" width="2.81640625" style="1" customWidth="1"/>
    <col min="7946" max="7947" width="11.453125" style="1"/>
    <col min="7948" max="7951" width="11.453125" style="1" hidden="1" customWidth="1"/>
    <col min="7952" max="8194" width="11.453125" style="1"/>
    <col min="8195" max="8195" width="20.26953125" style="1" customWidth="1"/>
    <col min="8196" max="8196" width="24.1796875" style="1" customWidth="1"/>
    <col min="8197" max="8197" width="33.1796875" style="1" customWidth="1"/>
    <col min="8198" max="8198" width="29" style="1" customWidth="1"/>
    <col min="8199" max="8199" width="37.1796875" style="1" customWidth="1"/>
    <col min="8200" max="8200" width="41.453125" style="1" customWidth="1"/>
    <col min="8201" max="8201" width="2.81640625" style="1" customWidth="1"/>
    <col min="8202" max="8203" width="11.453125" style="1"/>
    <col min="8204" max="8207" width="11.453125" style="1" hidden="1" customWidth="1"/>
    <col min="8208" max="8450" width="11.453125" style="1"/>
    <col min="8451" max="8451" width="20.26953125" style="1" customWidth="1"/>
    <col min="8452" max="8452" width="24.1796875" style="1" customWidth="1"/>
    <col min="8453" max="8453" width="33.1796875" style="1" customWidth="1"/>
    <col min="8454" max="8454" width="29" style="1" customWidth="1"/>
    <col min="8455" max="8455" width="37.1796875" style="1" customWidth="1"/>
    <col min="8456" max="8456" width="41.453125" style="1" customWidth="1"/>
    <col min="8457" max="8457" width="2.81640625" style="1" customWidth="1"/>
    <col min="8458" max="8459" width="11.453125" style="1"/>
    <col min="8460" max="8463" width="11.453125" style="1" hidden="1" customWidth="1"/>
    <col min="8464" max="8706" width="11.453125" style="1"/>
    <col min="8707" max="8707" width="20.26953125" style="1" customWidth="1"/>
    <col min="8708" max="8708" width="24.1796875" style="1" customWidth="1"/>
    <col min="8709" max="8709" width="33.1796875" style="1" customWidth="1"/>
    <col min="8710" max="8710" width="29" style="1" customWidth="1"/>
    <col min="8711" max="8711" width="37.1796875" style="1" customWidth="1"/>
    <col min="8712" max="8712" width="41.453125" style="1" customWidth="1"/>
    <col min="8713" max="8713" width="2.81640625" style="1" customWidth="1"/>
    <col min="8714" max="8715" width="11.453125" style="1"/>
    <col min="8716" max="8719" width="11.453125" style="1" hidden="1" customWidth="1"/>
    <col min="8720" max="8962" width="11.453125" style="1"/>
    <col min="8963" max="8963" width="20.26953125" style="1" customWidth="1"/>
    <col min="8964" max="8964" width="24.1796875" style="1" customWidth="1"/>
    <col min="8965" max="8965" width="33.1796875" style="1" customWidth="1"/>
    <col min="8966" max="8966" width="29" style="1" customWidth="1"/>
    <col min="8967" max="8967" width="37.1796875" style="1" customWidth="1"/>
    <col min="8968" max="8968" width="41.453125" style="1" customWidth="1"/>
    <col min="8969" max="8969" width="2.81640625" style="1" customWidth="1"/>
    <col min="8970" max="8971" width="11.453125" style="1"/>
    <col min="8972" max="8975" width="11.453125" style="1" hidden="1" customWidth="1"/>
    <col min="8976" max="9218" width="11.453125" style="1"/>
    <col min="9219" max="9219" width="20.26953125" style="1" customWidth="1"/>
    <col min="9220" max="9220" width="24.1796875" style="1" customWidth="1"/>
    <col min="9221" max="9221" width="33.1796875" style="1" customWidth="1"/>
    <col min="9222" max="9222" width="29" style="1" customWidth="1"/>
    <col min="9223" max="9223" width="37.1796875" style="1" customWidth="1"/>
    <col min="9224" max="9224" width="41.453125" style="1" customWidth="1"/>
    <col min="9225" max="9225" width="2.81640625" style="1" customWidth="1"/>
    <col min="9226" max="9227" width="11.453125" style="1"/>
    <col min="9228" max="9231" width="11.453125" style="1" hidden="1" customWidth="1"/>
    <col min="9232" max="9474" width="11.453125" style="1"/>
    <col min="9475" max="9475" width="20.26953125" style="1" customWidth="1"/>
    <col min="9476" max="9476" width="24.1796875" style="1" customWidth="1"/>
    <col min="9477" max="9477" width="33.1796875" style="1" customWidth="1"/>
    <col min="9478" max="9478" width="29" style="1" customWidth="1"/>
    <col min="9479" max="9479" width="37.1796875" style="1" customWidth="1"/>
    <col min="9480" max="9480" width="41.453125" style="1" customWidth="1"/>
    <col min="9481" max="9481" width="2.81640625" style="1" customWidth="1"/>
    <col min="9482" max="9483" width="11.453125" style="1"/>
    <col min="9484" max="9487" width="11.453125" style="1" hidden="1" customWidth="1"/>
    <col min="9488" max="9730" width="11.453125" style="1"/>
    <col min="9731" max="9731" width="20.26953125" style="1" customWidth="1"/>
    <col min="9732" max="9732" width="24.1796875" style="1" customWidth="1"/>
    <col min="9733" max="9733" width="33.1796875" style="1" customWidth="1"/>
    <col min="9734" max="9734" width="29" style="1" customWidth="1"/>
    <col min="9735" max="9735" width="37.1796875" style="1" customWidth="1"/>
    <col min="9736" max="9736" width="41.453125" style="1" customWidth="1"/>
    <col min="9737" max="9737" width="2.81640625" style="1" customWidth="1"/>
    <col min="9738" max="9739" width="11.453125" style="1"/>
    <col min="9740" max="9743" width="11.453125" style="1" hidden="1" customWidth="1"/>
    <col min="9744" max="9986" width="11.453125" style="1"/>
    <col min="9987" max="9987" width="20.26953125" style="1" customWidth="1"/>
    <col min="9988" max="9988" width="24.1796875" style="1" customWidth="1"/>
    <col min="9989" max="9989" width="33.1796875" style="1" customWidth="1"/>
    <col min="9990" max="9990" width="29" style="1" customWidth="1"/>
    <col min="9991" max="9991" width="37.1796875" style="1" customWidth="1"/>
    <col min="9992" max="9992" width="41.453125" style="1" customWidth="1"/>
    <col min="9993" max="9993" width="2.81640625" style="1" customWidth="1"/>
    <col min="9994" max="9995" width="11.453125" style="1"/>
    <col min="9996" max="9999" width="11.453125" style="1" hidden="1" customWidth="1"/>
    <col min="10000" max="10242" width="11.453125" style="1"/>
    <col min="10243" max="10243" width="20.26953125" style="1" customWidth="1"/>
    <col min="10244" max="10244" width="24.1796875" style="1" customWidth="1"/>
    <col min="10245" max="10245" width="33.1796875" style="1" customWidth="1"/>
    <col min="10246" max="10246" width="29" style="1" customWidth="1"/>
    <col min="10247" max="10247" width="37.1796875" style="1" customWidth="1"/>
    <col min="10248" max="10248" width="41.453125" style="1" customWidth="1"/>
    <col min="10249" max="10249" width="2.81640625" style="1" customWidth="1"/>
    <col min="10250" max="10251" width="11.453125" style="1"/>
    <col min="10252" max="10255" width="11.453125" style="1" hidden="1" customWidth="1"/>
    <col min="10256" max="10498" width="11.453125" style="1"/>
    <col min="10499" max="10499" width="20.26953125" style="1" customWidth="1"/>
    <col min="10500" max="10500" width="24.1796875" style="1" customWidth="1"/>
    <col min="10501" max="10501" width="33.1796875" style="1" customWidth="1"/>
    <col min="10502" max="10502" width="29" style="1" customWidth="1"/>
    <col min="10503" max="10503" width="37.1796875" style="1" customWidth="1"/>
    <col min="10504" max="10504" width="41.453125" style="1" customWidth="1"/>
    <col min="10505" max="10505" width="2.81640625" style="1" customWidth="1"/>
    <col min="10506" max="10507" width="11.453125" style="1"/>
    <col min="10508" max="10511" width="11.453125" style="1" hidden="1" customWidth="1"/>
    <col min="10512" max="10754" width="11.453125" style="1"/>
    <col min="10755" max="10755" width="20.26953125" style="1" customWidth="1"/>
    <col min="10756" max="10756" width="24.1796875" style="1" customWidth="1"/>
    <col min="10757" max="10757" width="33.1796875" style="1" customWidth="1"/>
    <col min="10758" max="10758" width="29" style="1" customWidth="1"/>
    <col min="10759" max="10759" width="37.1796875" style="1" customWidth="1"/>
    <col min="10760" max="10760" width="41.453125" style="1" customWidth="1"/>
    <col min="10761" max="10761" width="2.81640625" style="1" customWidth="1"/>
    <col min="10762" max="10763" width="11.453125" style="1"/>
    <col min="10764" max="10767" width="11.453125" style="1" hidden="1" customWidth="1"/>
    <col min="10768" max="11010" width="11.453125" style="1"/>
    <col min="11011" max="11011" width="20.26953125" style="1" customWidth="1"/>
    <col min="11012" max="11012" width="24.1796875" style="1" customWidth="1"/>
    <col min="11013" max="11013" width="33.1796875" style="1" customWidth="1"/>
    <col min="11014" max="11014" width="29" style="1" customWidth="1"/>
    <col min="11015" max="11015" width="37.1796875" style="1" customWidth="1"/>
    <col min="11016" max="11016" width="41.453125" style="1" customWidth="1"/>
    <col min="11017" max="11017" width="2.81640625" style="1" customWidth="1"/>
    <col min="11018" max="11019" width="11.453125" style="1"/>
    <col min="11020" max="11023" width="11.453125" style="1" hidden="1" customWidth="1"/>
    <col min="11024" max="11266" width="11.453125" style="1"/>
    <col min="11267" max="11267" width="20.26953125" style="1" customWidth="1"/>
    <col min="11268" max="11268" width="24.1796875" style="1" customWidth="1"/>
    <col min="11269" max="11269" width="33.1796875" style="1" customWidth="1"/>
    <col min="11270" max="11270" width="29" style="1" customWidth="1"/>
    <col min="11271" max="11271" width="37.1796875" style="1" customWidth="1"/>
    <col min="11272" max="11272" width="41.453125" style="1" customWidth="1"/>
    <col min="11273" max="11273" width="2.81640625" style="1" customWidth="1"/>
    <col min="11274" max="11275" width="11.453125" style="1"/>
    <col min="11276" max="11279" width="11.453125" style="1" hidden="1" customWidth="1"/>
    <col min="11280" max="11522" width="11.453125" style="1"/>
    <col min="11523" max="11523" width="20.26953125" style="1" customWidth="1"/>
    <col min="11524" max="11524" width="24.1796875" style="1" customWidth="1"/>
    <col min="11525" max="11525" width="33.1796875" style="1" customWidth="1"/>
    <col min="11526" max="11526" width="29" style="1" customWidth="1"/>
    <col min="11527" max="11527" width="37.1796875" style="1" customWidth="1"/>
    <col min="11528" max="11528" width="41.453125" style="1" customWidth="1"/>
    <col min="11529" max="11529" width="2.81640625" style="1" customWidth="1"/>
    <col min="11530" max="11531" width="11.453125" style="1"/>
    <col min="11532" max="11535" width="11.453125" style="1" hidden="1" customWidth="1"/>
    <col min="11536" max="11778" width="11.453125" style="1"/>
    <col min="11779" max="11779" width="20.26953125" style="1" customWidth="1"/>
    <col min="11780" max="11780" width="24.1796875" style="1" customWidth="1"/>
    <col min="11781" max="11781" width="33.1796875" style="1" customWidth="1"/>
    <col min="11782" max="11782" width="29" style="1" customWidth="1"/>
    <col min="11783" max="11783" width="37.1796875" style="1" customWidth="1"/>
    <col min="11784" max="11784" width="41.453125" style="1" customWidth="1"/>
    <col min="11785" max="11785" width="2.81640625" style="1" customWidth="1"/>
    <col min="11786" max="11787" width="11.453125" style="1"/>
    <col min="11788" max="11791" width="11.453125" style="1" hidden="1" customWidth="1"/>
    <col min="11792" max="12034" width="11.453125" style="1"/>
    <col min="12035" max="12035" width="20.26953125" style="1" customWidth="1"/>
    <col min="12036" max="12036" width="24.1796875" style="1" customWidth="1"/>
    <col min="12037" max="12037" width="33.1796875" style="1" customWidth="1"/>
    <col min="12038" max="12038" width="29" style="1" customWidth="1"/>
    <col min="12039" max="12039" width="37.1796875" style="1" customWidth="1"/>
    <col min="12040" max="12040" width="41.453125" style="1" customWidth="1"/>
    <col min="12041" max="12041" width="2.81640625" style="1" customWidth="1"/>
    <col min="12042" max="12043" width="11.453125" style="1"/>
    <col min="12044" max="12047" width="11.453125" style="1" hidden="1" customWidth="1"/>
    <col min="12048" max="12290" width="11.453125" style="1"/>
    <col min="12291" max="12291" width="20.26953125" style="1" customWidth="1"/>
    <col min="12292" max="12292" width="24.1796875" style="1" customWidth="1"/>
    <col min="12293" max="12293" width="33.1796875" style="1" customWidth="1"/>
    <col min="12294" max="12294" width="29" style="1" customWidth="1"/>
    <col min="12295" max="12295" width="37.1796875" style="1" customWidth="1"/>
    <col min="12296" max="12296" width="41.453125" style="1" customWidth="1"/>
    <col min="12297" max="12297" width="2.81640625" style="1" customWidth="1"/>
    <col min="12298" max="12299" width="11.453125" style="1"/>
    <col min="12300" max="12303" width="11.453125" style="1" hidden="1" customWidth="1"/>
    <col min="12304" max="12546" width="11.453125" style="1"/>
    <col min="12547" max="12547" width="20.26953125" style="1" customWidth="1"/>
    <col min="12548" max="12548" width="24.1796875" style="1" customWidth="1"/>
    <col min="12549" max="12549" width="33.1796875" style="1" customWidth="1"/>
    <col min="12550" max="12550" width="29" style="1" customWidth="1"/>
    <col min="12551" max="12551" width="37.1796875" style="1" customWidth="1"/>
    <col min="12552" max="12552" width="41.453125" style="1" customWidth="1"/>
    <col min="12553" max="12553" width="2.81640625" style="1" customWidth="1"/>
    <col min="12554" max="12555" width="11.453125" style="1"/>
    <col min="12556" max="12559" width="11.453125" style="1" hidden="1" customWidth="1"/>
    <col min="12560" max="12802" width="11.453125" style="1"/>
    <col min="12803" max="12803" width="20.26953125" style="1" customWidth="1"/>
    <col min="12804" max="12804" width="24.1796875" style="1" customWidth="1"/>
    <col min="12805" max="12805" width="33.1796875" style="1" customWidth="1"/>
    <col min="12806" max="12806" width="29" style="1" customWidth="1"/>
    <col min="12807" max="12807" width="37.1796875" style="1" customWidth="1"/>
    <col min="12808" max="12808" width="41.453125" style="1" customWidth="1"/>
    <col min="12809" max="12809" width="2.81640625" style="1" customWidth="1"/>
    <col min="12810" max="12811" width="11.453125" style="1"/>
    <col min="12812" max="12815" width="11.453125" style="1" hidden="1" customWidth="1"/>
    <col min="12816" max="13058" width="11.453125" style="1"/>
    <col min="13059" max="13059" width="20.26953125" style="1" customWidth="1"/>
    <col min="13060" max="13060" width="24.1796875" style="1" customWidth="1"/>
    <col min="13061" max="13061" width="33.1796875" style="1" customWidth="1"/>
    <col min="13062" max="13062" width="29" style="1" customWidth="1"/>
    <col min="13063" max="13063" width="37.1796875" style="1" customWidth="1"/>
    <col min="13064" max="13064" width="41.453125" style="1" customWidth="1"/>
    <col min="13065" max="13065" width="2.81640625" style="1" customWidth="1"/>
    <col min="13066" max="13067" width="11.453125" style="1"/>
    <col min="13068" max="13071" width="11.453125" style="1" hidden="1" customWidth="1"/>
    <col min="13072" max="13314" width="11.453125" style="1"/>
    <col min="13315" max="13315" width="20.26953125" style="1" customWidth="1"/>
    <col min="13316" max="13316" width="24.1796875" style="1" customWidth="1"/>
    <col min="13317" max="13317" width="33.1796875" style="1" customWidth="1"/>
    <col min="13318" max="13318" width="29" style="1" customWidth="1"/>
    <col min="13319" max="13319" width="37.1796875" style="1" customWidth="1"/>
    <col min="13320" max="13320" width="41.453125" style="1" customWidth="1"/>
    <col min="13321" max="13321" width="2.81640625" style="1" customWidth="1"/>
    <col min="13322" max="13323" width="11.453125" style="1"/>
    <col min="13324" max="13327" width="11.453125" style="1" hidden="1" customWidth="1"/>
    <col min="13328" max="13570" width="11.453125" style="1"/>
    <col min="13571" max="13571" width="20.26953125" style="1" customWidth="1"/>
    <col min="13572" max="13572" width="24.1796875" style="1" customWidth="1"/>
    <col min="13573" max="13573" width="33.1796875" style="1" customWidth="1"/>
    <col min="13574" max="13574" width="29" style="1" customWidth="1"/>
    <col min="13575" max="13575" width="37.1796875" style="1" customWidth="1"/>
    <col min="13576" max="13576" width="41.453125" style="1" customWidth="1"/>
    <col min="13577" max="13577" width="2.81640625" style="1" customWidth="1"/>
    <col min="13578" max="13579" width="11.453125" style="1"/>
    <col min="13580" max="13583" width="11.453125" style="1" hidden="1" customWidth="1"/>
    <col min="13584" max="13826" width="11.453125" style="1"/>
    <col min="13827" max="13827" width="20.26953125" style="1" customWidth="1"/>
    <col min="13828" max="13828" width="24.1796875" style="1" customWidth="1"/>
    <col min="13829" max="13829" width="33.1796875" style="1" customWidth="1"/>
    <col min="13830" max="13830" width="29" style="1" customWidth="1"/>
    <col min="13831" max="13831" width="37.1796875" style="1" customWidth="1"/>
    <col min="13832" max="13832" width="41.453125" style="1" customWidth="1"/>
    <col min="13833" max="13833" width="2.81640625" style="1" customWidth="1"/>
    <col min="13834" max="13835" width="11.453125" style="1"/>
    <col min="13836" max="13839" width="11.453125" style="1" hidden="1" customWidth="1"/>
    <col min="13840" max="14082" width="11.453125" style="1"/>
    <col min="14083" max="14083" width="20.26953125" style="1" customWidth="1"/>
    <col min="14084" max="14084" width="24.1796875" style="1" customWidth="1"/>
    <col min="14085" max="14085" width="33.1796875" style="1" customWidth="1"/>
    <col min="14086" max="14086" width="29" style="1" customWidth="1"/>
    <col min="14087" max="14087" width="37.1796875" style="1" customWidth="1"/>
    <col min="14088" max="14088" width="41.453125" style="1" customWidth="1"/>
    <col min="14089" max="14089" width="2.81640625" style="1" customWidth="1"/>
    <col min="14090" max="14091" width="11.453125" style="1"/>
    <col min="14092" max="14095" width="11.453125" style="1" hidden="1" customWidth="1"/>
    <col min="14096" max="14338" width="11.453125" style="1"/>
    <col min="14339" max="14339" width="20.26953125" style="1" customWidth="1"/>
    <col min="14340" max="14340" width="24.1796875" style="1" customWidth="1"/>
    <col min="14341" max="14341" width="33.1796875" style="1" customWidth="1"/>
    <col min="14342" max="14342" width="29" style="1" customWidth="1"/>
    <col min="14343" max="14343" width="37.1796875" style="1" customWidth="1"/>
    <col min="14344" max="14344" width="41.453125" style="1" customWidth="1"/>
    <col min="14345" max="14345" width="2.81640625" style="1" customWidth="1"/>
    <col min="14346" max="14347" width="11.453125" style="1"/>
    <col min="14348" max="14351" width="11.453125" style="1" hidden="1" customWidth="1"/>
    <col min="14352" max="14594" width="11.453125" style="1"/>
    <col min="14595" max="14595" width="20.26953125" style="1" customWidth="1"/>
    <col min="14596" max="14596" width="24.1796875" style="1" customWidth="1"/>
    <col min="14597" max="14597" width="33.1796875" style="1" customWidth="1"/>
    <col min="14598" max="14598" width="29" style="1" customWidth="1"/>
    <col min="14599" max="14599" width="37.1796875" style="1" customWidth="1"/>
    <col min="14600" max="14600" width="41.453125" style="1" customWidth="1"/>
    <col min="14601" max="14601" width="2.81640625" style="1" customWidth="1"/>
    <col min="14602" max="14603" width="11.453125" style="1"/>
    <col min="14604" max="14607" width="11.453125" style="1" hidden="1" customWidth="1"/>
    <col min="14608" max="14850" width="11.453125" style="1"/>
    <col min="14851" max="14851" width="20.26953125" style="1" customWidth="1"/>
    <col min="14852" max="14852" width="24.1796875" style="1" customWidth="1"/>
    <col min="14853" max="14853" width="33.1796875" style="1" customWidth="1"/>
    <col min="14854" max="14854" width="29" style="1" customWidth="1"/>
    <col min="14855" max="14855" width="37.1796875" style="1" customWidth="1"/>
    <col min="14856" max="14856" width="41.453125" style="1" customWidth="1"/>
    <col min="14857" max="14857" width="2.81640625" style="1" customWidth="1"/>
    <col min="14858" max="14859" width="11.453125" style="1"/>
    <col min="14860" max="14863" width="11.453125" style="1" hidden="1" customWidth="1"/>
    <col min="14864" max="15106" width="11.453125" style="1"/>
    <col min="15107" max="15107" width="20.26953125" style="1" customWidth="1"/>
    <col min="15108" max="15108" width="24.1796875" style="1" customWidth="1"/>
    <col min="15109" max="15109" width="33.1796875" style="1" customWidth="1"/>
    <col min="15110" max="15110" width="29" style="1" customWidth="1"/>
    <col min="15111" max="15111" width="37.1796875" style="1" customWidth="1"/>
    <col min="15112" max="15112" width="41.453125" style="1" customWidth="1"/>
    <col min="15113" max="15113" width="2.81640625" style="1" customWidth="1"/>
    <col min="15114" max="15115" width="11.453125" style="1"/>
    <col min="15116" max="15119" width="11.453125" style="1" hidden="1" customWidth="1"/>
    <col min="15120" max="15362" width="11.453125" style="1"/>
    <col min="15363" max="15363" width="20.26953125" style="1" customWidth="1"/>
    <col min="15364" max="15364" width="24.1796875" style="1" customWidth="1"/>
    <col min="15365" max="15365" width="33.1796875" style="1" customWidth="1"/>
    <col min="15366" max="15366" width="29" style="1" customWidth="1"/>
    <col min="15367" max="15367" width="37.1796875" style="1" customWidth="1"/>
    <col min="15368" max="15368" width="41.453125" style="1" customWidth="1"/>
    <col min="15369" max="15369" width="2.81640625" style="1" customWidth="1"/>
    <col min="15370" max="15371" width="11.453125" style="1"/>
    <col min="15372" max="15375" width="11.453125" style="1" hidden="1" customWidth="1"/>
    <col min="15376" max="15618" width="11.453125" style="1"/>
    <col min="15619" max="15619" width="20.26953125" style="1" customWidth="1"/>
    <col min="15620" max="15620" width="24.1796875" style="1" customWidth="1"/>
    <col min="15621" max="15621" width="33.1796875" style="1" customWidth="1"/>
    <col min="15622" max="15622" width="29" style="1" customWidth="1"/>
    <col min="15623" max="15623" width="37.1796875" style="1" customWidth="1"/>
    <col min="15624" max="15624" width="41.453125" style="1" customWidth="1"/>
    <col min="15625" max="15625" width="2.81640625" style="1" customWidth="1"/>
    <col min="15626" max="15627" width="11.453125" style="1"/>
    <col min="15628" max="15631" width="11.453125" style="1" hidden="1" customWidth="1"/>
    <col min="15632" max="15874" width="11.453125" style="1"/>
    <col min="15875" max="15875" width="20.26953125" style="1" customWidth="1"/>
    <col min="15876" max="15876" width="24.1796875" style="1" customWidth="1"/>
    <col min="15877" max="15877" width="33.1796875" style="1" customWidth="1"/>
    <col min="15878" max="15878" width="29" style="1" customWidth="1"/>
    <col min="15879" max="15879" width="37.1796875" style="1" customWidth="1"/>
    <col min="15880" max="15880" width="41.453125" style="1" customWidth="1"/>
    <col min="15881" max="15881" width="2.81640625" style="1" customWidth="1"/>
    <col min="15882" max="15883" width="11.453125" style="1"/>
    <col min="15884" max="15887" width="11.453125" style="1" hidden="1" customWidth="1"/>
    <col min="15888" max="16130" width="11.453125" style="1"/>
    <col min="16131" max="16131" width="20.26953125" style="1" customWidth="1"/>
    <col min="16132" max="16132" width="24.1796875" style="1" customWidth="1"/>
    <col min="16133" max="16133" width="33.1796875" style="1" customWidth="1"/>
    <col min="16134" max="16134" width="29" style="1" customWidth="1"/>
    <col min="16135" max="16135" width="37.1796875" style="1" customWidth="1"/>
    <col min="16136" max="16136" width="41.453125" style="1" customWidth="1"/>
    <col min="16137" max="16137" width="2.81640625" style="1" customWidth="1"/>
    <col min="16138" max="16139" width="11.453125" style="1"/>
    <col min="16140" max="16143" width="11.453125" style="1" hidden="1" customWidth="1"/>
    <col min="16144" max="16384" width="11.453125" style="1"/>
  </cols>
  <sheetData>
    <row r="1" spans="1:17" ht="14.25" customHeight="1" thickTop="1">
      <c r="B1" s="55" t="s">
        <v>0</v>
      </c>
      <c r="C1" s="56"/>
      <c r="D1" s="56"/>
      <c r="E1" s="56"/>
      <c r="F1" s="56"/>
      <c r="G1" s="57"/>
    </row>
    <row r="2" spans="1:17" ht="14.25" customHeight="1">
      <c r="B2" s="58"/>
      <c r="C2" s="59"/>
      <c r="D2" s="59"/>
      <c r="E2" s="59"/>
      <c r="F2" s="59"/>
      <c r="G2" s="60"/>
    </row>
    <row r="3" spans="1:17" ht="14.25" customHeight="1">
      <c r="B3" s="58"/>
      <c r="C3" s="59"/>
      <c r="D3" s="59"/>
      <c r="E3" s="59"/>
      <c r="F3" s="59"/>
      <c r="G3" s="60"/>
    </row>
    <row r="4" spans="1:17" ht="24" customHeight="1">
      <c r="B4" s="58"/>
      <c r="C4" s="59"/>
      <c r="D4" s="59"/>
      <c r="E4" s="59"/>
      <c r="F4" s="59"/>
      <c r="G4" s="60"/>
    </row>
    <row r="5" spans="1:17" ht="54" customHeight="1" thickBot="1">
      <c r="B5" s="61"/>
      <c r="C5" s="62"/>
      <c r="D5" s="62"/>
      <c r="E5" s="62"/>
      <c r="F5" s="62"/>
      <c r="G5" s="63"/>
    </row>
    <row r="6" spans="1:17" ht="24" thickTop="1" thickBot="1">
      <c r="B6" s="2"/>
      <c r="C6" s="2"/>
      <c r="D6" s="2"/>
      <c r="E6" s="2"/>
      <c r="F6" s="2"/>
      <c r="G6" s="2"/>
    </row>
    <row r="7" spans="1:17" ht="90.75" customHeight="1" thickTop="1" thickBot="1">
      <c r="B7" s="65" t="s">
        <v>1</v>
      </c>
      <c r="C7" s="66"/>
      <c r="D7" s="67"/>
      <c r="E7" s="67"/>
      <c r="F7" s="67"/>
      <c r="G7" s="68"/>
    </row>
    <row r="8" spans="1:17" ht="20.149999999999999" customHeight="1" thickTop="1" thickBot="1">
      <c r="B8" s="3"/>
      <c r="C8" s="3"/>
      <c r="D8" s="3"/>
      <c r="E8" s="3"/>
      <c r="F8" s="3"/>
      <c r="G8" s="3"/>
    </row>
    <row r="9" spans="1:17" ht="62" thickTop="1" thickBot="1">
      <c r="B9" s="69" t="s">
        <v>2</v>
      </c>
      <c r="C9" s="70"/>
      <c r="D9" s="4" t="s">
        <v>3</v>
      </c>
      <c r="E9" s="4" t="s">
        <v>4</v>
      </c>
      <c r="F9" s="4" t="s">
        <v>5</v>
      </c>
      <c r="G9" s="5" t="s">
        <v>6</v>
      </c>
    </row>
    <row r="10" spans="1:17" ht="35.5" customHeight="1" thickBot="1">
      <c r="B10" s="72" t="s">
        <v>7</v>
      </c>
      <c r="C10" s="73"/>
      <c r="D10" s="6">
        <v>12727</v>
      </c>
      <c r="E10" s="7">
        <v>273</v>
      </c>
      <c r="F10" s="8" t="s">
        <v>8</v>
      </c>
      <c r="G10" s="53">
        <v>25109</v>
      </c>
      <c r="H10" s="9"/>
      <c r="I10" s="9"/>
      <c r="J10" s="9"/>
      <c r="K10" s="9"/>
      <c r="L10" s="9"/>
      <c r="M10" s="9"/>
      <c r="N10" s="9"/>
      <c r="O10" s="9"/>
      <c r="P10" s="9"/>
      <c r="Q10" s="9"/>
    </row>
    <row r="11" spans="1:17" ht="30.65" customHeight="1" thickTop="1" thickBot="1">
      <c r="B11" s="88"/>
      <c r="C11" s="89"/>
      <c r="D11" s="6">
        <v>19935</v>
      </c>
      <c r="E11" s="7">
        <v>65</v>
      </c>
      <c r="F11" s="8" t="s">
        <v>9</v>
      </c>
      <c r="G11" s="54"/>
      <c r="H11" s="9"/>
      <c r="I11" s="9"/>
      <c r="J11" s="9"/>
      <c r="K11" s="9"/>
      <c r="L11" s="9"/>
      <c r="M11" s="9"/>
      <c r="N11" s="9"/>
      <c r="O11" s="9"/>
      <c r="P11" s="9"/>
      <c r="Q11" s="9"/>
    </row>
    <row r="12" spans="1:17" ht="14.5" thickTop="1" thickBot="1">
      <c r="B12" s="11"/>
      <c r="C12" s="11"/>
      <c r="D12" s="11"/>
      <c r="E12" s="11"/>
      <c r="F12" s="11"/>
      <c r="G12" s="11"/>
    </row>
    <row r="13" spans="1:17" ht="90.75" customHeight="1" thickTop="1" thickBot="1">
      <c r="B13" s="74" t="s">
        <v>10</v>
      </c>
      <c r="C13" s="75"/>
      <c r="D13" s="76"/>
      <c r="E13" s="77"/>
      <c r="F13" s="77"/>
      <c r="G13" s="78"/>
      <c r="K13" s="64" t="s">
        <v>11</v>
      </c>
      <c r="L13" s="64"/>
      <c r="M13" s="64"/>
      <c r="N13" s="64"/>
      <c r="O13" s="12"/>
    </row>
    <row r="14" spans="1:17" ht="24" customHeight="1" thickTop="1" thickBot="1">
      <c r="A14" s="13">
        <v>0.02</v>
      </c>
      <c r="B14" s="14"/>
      <c r="C14" s="3"/>
      <c r="D14" s="11"/>
      <c r="E14" s="11"/>
      <c r="F14" s="11"/>
      <c r="G14" s="51"/>
    </row>
    <row r="15" spans="1:17" ht="141" thickTop="1" thickBot="1">
      <c r="B15" s="16"/>
      <c r="C15" s="17" t="s">
        <v>12</v>
      </c>
      <c r="D15" s="18" t="s">
        <v>13</v>
      </c>
      <c r="E15" s="18" t="s">
        <v>14</v>
      </c>
      <c r="F15" s="19" t="s">
        <v>15</v>
      </c>
      <c r="G15" s="10"/>
      <c r="K15" s="20" t="s">
        <v>16</v>
      </c>
      <c r="L15" s="20" t="s">
        <v>17</v>
      </c>
      <c r="M15" s="20" t="s">
        <v>18</v>
      </c>
      <c r="N15" s="20" t="s">
        <v>19</v>
      </c>
      <c r="O15" s="20"/>
      <c r="P15" s="21" t="s">
        <v>20</v>
      </c>
    </row>
    <row r="16" spans="1:17" ht="24" customHeight="1" thickTop="1" thickBot="1">
      <c r="B16" s="22" t="s">
        <v>21</v>
      </c>
      <c r="C16" s="23">
        <v>2400</v>
      </c>
      <c r="D16" s="52">
        <v>68571</v>
      </c>
      <c r="E16" s="47" t="str">
        <f t="shared" ref="E16:E22" si="0">IF(F16&lt;&gt;"",ROUND(K16,2),IF(F16="",""))</f>
        <v/>
      </c>
      <c r="F16" s="24"/>
      <c r="G16" s="25" t="str">
        <f>IF(F16&lt;8%," % INFERIOR MÍNIMO EXIGIDO, VER OBSERVACIONES", IF(F16&gt;12%,"% SUPERIOR MÁXMIMO PERMITIDO, VER OBSERVACIONES",IF(E16=C16,"se aplica la renta mínima garantizada","")))</f>
        <v xml:space="preserve"> % INFERIOR MÍNIMO EXIGIDO, VER OBSERVACIONES</v>
      </c>
      <c r="K16" s="49" t="str">
        <f t="shared" ref="K16:K22" si="1">IF(F16&lt;&gt;"",IF(((D16*1)*L16)&gt;=C16,ROUND((D16*1)*F16,2),C16),IF(F16="",""))</f>
        <v/>
      </c>
      <c r="L16" s="26" t="str">
        <f t="shared" ref="L16:L22" si="2">IF(F16&lt;&gt;"",ROUND(F16,3),"")</f>
        <v/>
      </c>
      <c r="M16" s="27">
        <f>P16</f>
        <v>6000</v>
      </c>
      <c r="N16" s="28">
        <v>0.02</v>
      </c>
      <c r="O16" s="28" t="s">
        <v>21</v>
      </c>
      <c r="P16" s="27">
        <v>6000</v>
      </c>
    </row>
    <row r="17" spans="2:16" ht="24" customHeight="1" thickBot="1">
      <c r="B17" s="29" t="s">
        <v>22</v>
      </c>
      <c r="C17" s="23">
        <v>2424</v>
      </c>
      <c r="D17" s="52">
        <v>69257</v>
      </c>
      <c r="E17" s="47" t="str">
        <f t="shared" si="0"/>
        <v/>
      </c>
      <c r="F17" s="24"/>
      <c r="G17" s="25" t="str">
        <f t="shared" ref="G17:G22" si="3">IF(F17&lt;=F16," % INFERIOR MÍNIMO EXIGIDO, VER OBSERVACIONES", IF(F17&gt;(F16+0.02),"% INCREMENTO SUPERIOR MÁXIMO PERMITIDO, VER OBSERVACIONES",IF(F17&gt;12%,"% SUPERIOR MÁXIMO PERMITIDO, VER OBSERVACIONES",IF(E17=C17,"se aplica la renta mínima garantizada",""))))</f>
        <v xml:space="preserve"> % INFERIOR MÍNIMO EXIGIDO, VER OBSERVACIONES</v>
      </c>
      <c r="K17" s="49" t="str">
        <f t="shared" si="1"/>
        <v/>
      </c>
      <c r="L17" s="26" t="str">
        <f t="shared" si="2"/>
        <v/>
      </c>
      <c r="M17" s="30">
        <f>P17</f>
        <v>6120</v>
      </c>
      <c r="N17" s="28"/>
      <c r="O17" s="28" t="s">
        <v>22</v>
      </c>
      <c r="P17" s="30">
        <f>ROUND((+P16*$N$16+P16),2)</f>
        <v>6120</v>
      </c>
    </row>
    <row r="18" spans="2:16" ht="24" customHeight="1" thickBot="1">
      <c r="B18" s="29" t="s">
        <v>23</v>
      </c>
      <c r="C18" s="23">
        <v>2448</v>
      </c>
      <c r="D18" s="52">
        <v>69950</v>
      </c>
      <c r="E18" s="47" t="str">
        <f t="shared" si="0"/>
        <v/>
      </c>
      <c r="F18" s="24"/>
      <c r="G18" s="25" t="str">
        <f t="shared" si="3"/>
        <v xml:space="preserve"> % INFERIOR MÍNIMO EXIGIDO, VER OBSERVACIONES</v>
      </c>
      <c r="K18" s="49" t="str">
        <f t="shared" si="1"/>
        <v/>
      </c>
      <c r="L18" s="26" t="str">
        <f t="shared" si="2"/>
        <v/>
      </c>
      <c r="M18" s="30">
        <f>P18</f>
        <v>6242.4</v>
      </c>
      <c r="O18" s="28" t="s">
        <v>23</v>
      </c>
      <c r="P18" s="30">
        <f t="shared" ref="P18:P22" si="4">ROUND((+P17*$N$16+P17),2)</f>
        <v>6242.4</v>
      </c>
    </row>
    <row r="19" spans="2:16" ht="24" customHeight="1" thickBot="1">
      <c r="B19" s="29" t="s">
        <v>24</v>
      </c>
      <c r="C19" s="23">
        <v>2473</v>
      </c>
      <c r="D19" s="52">
        <v>70649</v>
      </c>
      <c r="E19" s="47" t="str">
        <f t="shared" si="0"/>
        <v/>
      </c>
      <c r="F19" s="24"/>
      <c r="G19" s="25" t="str">
        <f t="shared" si="3"/>
        <v xml:space="preserve"> % INFERIOR MÍNIMO EXIGIDO, VER OBSERVACIONES</v>
      </c>
      <c r="K19" s="49" t="str">
        <f t="shared" si="1"/>
        <v/>
      </c>
      <c r="L19" s="26" t="str">
        <f t="shared" si="2"/>
        <v/>
      </c>
      <c r="M19" s="30">
        <f t="shared" ref="M19:M25" si="5">P19</f>
        <v>6367.25</v>
      </c>
      <c r="O19" s="28" t="s">
        <v>24</v>
      </c>
      <c r="P19" s="30">
        <f t="shared" si="4"/>
        <v>6367.25</v>
      </c>
    </row>
    <row r="20" spans="2:16" ht="24" customHeight="1" thickBot="1">
      <c r="B20" s="29" t="s">
        <v>25</v>
      </c>
      <c r="C20" s="23">
        <v>2497</v>
      </c>
      <c r="D20" s="52">
        <v>71355</v>
      </c>
      <c r="E20" s="47" t="str">
        <f t="shared" si="0"/>
        <v/>
      </c>
      <c r="F20" s="24"/>
      <c r="G20" s="25" t="str">
        <f t="shared" si="3"/>
        <v xml:space="preserve"> % INFERIOR MÍNIMO EXIGIDO, VER OBSERVACIONES</v>
      </c>
      <c r="K20" s="49" t="str">
        <f t="shared" si="1"/>
        <v/>
      </c>
      <c r="L20" s="26" t="str">
        <f t="shared" si="2"/>
        <v/>
      </c>
      <c r="M20" s="30">
        <f t="shared" si="5"/>
        <v>6494.6</v>
      </c>
      <c r="O20" s="28" t="s">
        <v>25</v>
      </c>
      <c r="P20" s="30">
        <f t="shared" si="4"/>
        <v>6494.6</v>
      </c>
    </row>
    <row r="21" spans="2:16" ht="24" customHeight="1" thickBot="1">
      <c r="B21" s="29" t="s">
        <v>26</v>
      </c>
      <c r="C21" s="23">
        <v>2522</v>
      </c>
      <c r="D21" s="52">
        <v>72069</v>
      </c>
      <c r="E21" s="47" t="str">
        <f t="shared" si="0"/>
        <v/>
      </c>
      <c r="F21" s="24"/>
      <c r="G21" s="25" t="str">
        <f t="shared" si="3"/>
        <v xml:space="preserve"> % INFERIOR MÍNIMO EXIGIDO, VER OBSERVACIONES</v>
      </c>
      <c r="K21" s="49" t="str">
        <f t="shared" si="1"/>
        <v/>
      </c>
      <c r="L21" s="26" t="str">
        <f t="shared" si="2"/>
        <v/>
      </c>
      <c r="M21" s="30">
        <f t="shared" si="5"/>
        <v>6624.49</v>
      </c>
      <c r="O21" s="28" t="s">
        <v>26</v>
      </c>
      <c r="P21" s="30">
        <f t="shared" si="4"/>
        <v>6624.49</v>
      </c>
    </row>
    <row r="22" spans="2:16" ht="24" customHeight="1" thickBot="1">
      <c r="B22" s="29" t="s">
        <v>27</v>
      </c>
      <c r="C22" s="23">
        <v>2548</v>
      </c>
      <c r="D22" s="52">
        <v>72790</v>
      </c>
      <c r="E22" s="47" t="str">
        <f t="shared" si="0"/>
        <v/>
      </c>
      <c r="F22" s="24"/>
      <c r="G22" s="25" t="str">
        <f t="shared" si="3"/>
        <v xml:space="preserve"> % INFERIOR MÍNIMO EXIGIDO, VER OBSERVACIONES</v>
      </c>
      <c r="K22" s="49" t="str">
        <f t="shared" si="1"/>
        <v/>
      </c>
      <c r="L22" s="26" t="str">
        <f t="shared" si="2"/>
        <v/>
      </c>
      <c r="M22" s="30">
        <f t="shared" si="5"/>
        <v>6756.98</v>
      </c>
      <c r="O22" s="28" t="s">
        <v>27</v>
      </c>
      <c r="P22" s="30">
        <f t="shared" si="4"/>
        <v>6756.98</v>
      </c>
    </row>
    <row r="23" spans="2:16" ht="24" customHeight="1" thickBot="1">
      <c r="B23" s="29" t="s">
        <v>28</v>
      </c>
      <c r="C23" s="23">
        <v>2573</v>
      </c>
      <c r="D23" s="52">
        <v>73518</v>
      </c>
      <c r="E23" s="47"/>
      <c r="F23" s="24"/>
      <c r="G23" s="25"/>
      <c r="K23" s="49"/>
      <c r="L23" s="26"/>
      <c r="M23" s="30"/>
      <c r="O23" s="28"/>
      <c r="P23" s="30"/>
    </row>
    <row r="24" spans="2:16" ht="24" customHeight="1" thickBot="1">
      <c r="B24" s="29" t="s">
        <v>29</v>
      </c>
      <c r="C24" s="23">
        <v>2599</v>
      </c>
      <c r="D24" s="52">
        <v>74253</v>
      </c>
      <c r="E24" s="47"/>
      <c r="F24" s="24"/>
      <c r="G24" s="25"/>
      <c r="K24" s="49"/>
      <c r="L24" s="26"/>
      <c r="M24" s="30"/>
      <c r="O24" s="28"/>
      <c r="P24" s="30"/>
    </row>
    <row r="25" spans="2:16" ht="24" customHeight="1" thickBot="1">
      <c r="B25" s="29" t="s">
        <v>30</v>
      </c>
      <c r="C25" s="23">
        <v>2625</v>
      </c>
      <c r="D25" s="52">
        <v>74996</v>
      </c>
      <c r="E25" s="47" t="str">
        <f>IF(F25&lt;&gt;"",ROUND(K25,2),IF(F25="",""))</f>
        <v/>
      </c>
      <c r="F25" s="24"/>
      <c r="G25" s="25" t="str">
        <f>IF(F25&lt;=F22," % INFERIOR MÍNIMO EXIGIDO, VER OBSERVACIONES", IF(F25&gt;(F22+0.02),"% INCREMENTO SUPERIOR MÁXIMO PERMITIDO, VER OBSERVACIONES",IF(F25&gt;12%,"% SUPERIOR MÁXIMO PERMITIDO, VER OBSERVACIONES",IF(E25=C25,"se aplica la renta mínima garantizada",""))))</f>
        <v xml:space="preserve"> % INFERIOR MÍNIMO EXIGIDO, VER OBSERVACIONES</v>
      </c>
      <c r="K25" s="49" t="str">
        <f>IF(F25&lt;&gt;"",IF(((D25*1)*L25)&gt;=C25,ROUND((D25*1)*F25,2),C25),IF(F25="",""))</f>
        <v/>
      </c>
      <c r="L25" s="26" t="str">
        <f>IF(F25&lt;&gt;"",ROUND(F25,3),"")</f>
        <v/>
      </c>
      <c r="M25" s="30">
        <f t="shared" si="5"/>
        <v>6892.12</v>
      </c>
      <c r="O25" s="28" t="s">
        <v>28</v>
      </c>
      <c r="P25" s="30">
        <f>ROUND((+P22*$N$16+P22),2)</f>
        <v>6892.12</v>
      </c>
    </row>
    <row r="26" spans="2:16" ht="75" customHeight="1" thickBot="1">
      <c r="B26" s="31" t="s">
        <v>31</v>
      </c>
      <c r="C26" s="32">
        <f>IF(C16&lt;&gt;"",SUM(C16:C25),"")</f>
        <v>25109</v>
      </c>
      <c r="D26" s="48">
        <f>SUM(D16:D25)</f>
        <v>717408</v>
      </c>
      <c r="E26" s="50" t="str">
        <f>IF(F16&lt;&gt;"",IF(SUM(E16:E25)&gt;=G10,SUM(E16:E25),"RENTA INFERIOR MÍNIMO GARANTIZADO TOTAL CONTRATO"),IF(F16="",""))</f>
        <v/>
      </c>
      <c r="F26" s="33" t="str">
        <f>IF(F16&lt;&gt;"",SUM(F16:F25)/8,"")</f>
        <v/>
      </c>
      <c r="J26" s="34"/>
      <c r="K26" s="35" t="e">
        <f>ROUND(#REF!,3)</f>
        <v>#REF!</v>
      </c>
    </row>
    <row r="27" spans="2:16" ht="20.5" hidden="1" customHeight="1" thickTop="1" thickBot="1">
      <c r="B27" s="36"/>
      <c r="C27" s="86" t="s">
        <v>32</v>
      </c>
      <c r="D27" s="87"/>
      <c r="E27" s="37" t="e">
        <f>+IF(D16&lt;&gt;"",NPV($B$14,E18:E25)+E16,"")</f>
        <v>#VALUE!</v>
      </c>
      <c r="F27" s="38"/>
      <c r="G27" s="36"/>
      <c r="K27" s="39"/>
      <c r="L27" s="35">
        <f>ROUND(F27,3)</f>
        <v>0</v>
      </c>
    </row>
    <row r="28" spans="2:16" ht="45.75" customHeight="1" thickTop="1" thickBot="1">
      <c r="B28" s="11"/>
      <c r="C28" s="11"/>
      <c r="D28" s="40"/>
      <c r="E28" s="11"/>
      <c r="F28" s="11"/>
      <c r="G28" s="11"/>
      <c r="K28" s="39"/>
      <c r="L28" s="35">
        <f>ROUND(F28,3)</f>
        <v>0</v>
      </c>
    </row>
    <row r="29" spans="2:16" s="15" customFormat="1" ht="20" thickTop="1">
      <c r="B29" s="41" t="s">
        <v>33</v>
      </c>
      <c r="C29" s="42"/>
      <c r="D29" s="42"/>
      <c r="E29" s="42"/>
      <c r="F29" s="42"/>
      <c r="G29" s="43"/>
    </row>
    <row r="30" spans="2:16" s="15" customFormat="1" ht="17.5" customHeight="1">
      <c r="B30" s="79" t="s">
        <v>34</v>
      </c>
      <c r="C30" s="80"/>
      <c r="D30" s="80"/>
      <c r="E30" s="80"/>
      <c r="F30" s="80"/>
      <c r="G30" s="81"/>
    </row>
    <row r="31" spans="2:16" s="15" customFormat="1" ht="17.5">
      <c r="B31" s="79"/>
      <c r="C31" s="80"/>
      <c r="D31" s="80"/>
      <c r="E31" s="80"/>
      <c r="F31" s="80"/>
      <c r="G31" s="81"/>
    </row>
    <row r="32" spans="2:16" s="15" customFormat="1" ht="130.5" customHeight="1" thickBot="1">
      <c r="B32" s="82" t="s">
        <v>35</v>
      </c>
      <c r="C32" s="83"/>
      <c r="D32" s="83"/>
      <c r="E32" s="83"/>
      <c r="F32" s="83"/>
      <c r="G32" s="84"/>
    </row>
    <row r="33" spans="2:7" s="15" customFormat="1" ht="14" thickTop="1"/>
    <row r="34" spans="2:7" ht="17.5">
      <c r="B34" s="44"/>
      <c r="C34" s="44"/>
      <c r="D34" s="44"/>
      <c r="E34" s="44"/>
      <c r="F34" s="44"/>
      <c r="G34" s="44"/>
    </row>
    <row r="35" spans="2:7" ht="23">
      <c r="B35" s="85" t="s">
        <v>36</v>
      </c>
      <c r="C35" s="85"/>
      <c r="D35" s="85"/>
      <c r="E35" s="85"/>
      <c r="F35" s="85"/>
      <c r="G35" s="85"/>
    </row>
    <row r="36" spans="2:7" ht="15">
      <c r="B36" s="45"/>
      <c r="C36" s="45"/>
      <c r="D36" s="45"/>
      <c r="E36" s="9"/>
      <c r="F36" s="9"/>
      <c r="G36" s="9"/>
    </row>
    <row r="38" spans="2:7" ht="14">
      <c r="B38" s="71"/>
      <c r="C38" s="71"/>
      <c r="D38" s="71"/>
      <c r="E38" s="71"/>
      <c r="F38" s="46"/>
      <c r="G38" s="46"/>
    </row>
  </sheetData>
  <sheetProtection algorithmName="SHA-512" hashValue="rkSvQ5yJ09TNtRnP8x9H2r5sRu+ZJrP8R3fLneTnE1KQpjP8T7N64L9wHd1+c+KhAhaAC9FYMn7Y6sPfNe0cuw==" saltValue="Y3ATvmAiLhHEHPVQyG0oHw==" spinCount="100000" sheet="1" selectLockedCells="1"/>
  <mergeCells count="14">
    <mergeCell ref="B1:G5"/>
    <mergeCell ref="K13:N13"/>
    <mergeCell ref="B7:G7"/>
    <mergeCell ref="B9:C9"/>
    <mergeCell ref="B38:E38"/>
    <mergeCell ref="B10:C10"/>
    <mergeCell ref="B13:C13"/>
    <mergeCell ref="D13:G13"/>
    <mergeCell ref="B31:G31"/>
    <mergeCell ref="B32:G32"/>
    <mergeCell ref="B35:G35"/>
    <mergeCell ref="B30:G30"/>
    <mergeCell ref="C27:D27"/>
    <mergeCell ref="B11:C11"/>
  </mergeCells>
  <phoneticPr fontId="3" type="noConversion"/>
  <conditionalFormatting sqref="G16:G25">
    <cfRule type="expression" dxfId="17" priority="142" stopIfTrue="1">
      <formula>F16=0</formula>
    </cfRule>
  </conditionalFormatting>
  <conditionalFormatting sqref="F15">
    <cfRule type="cellIs" dxfId="16" priority="141" stopIfTrue="1" operator="notBetween">
      <formula>F14</formula>
      <formula>F14+2/100</formula>
    </cfRule>
  </conditionalFormatting>
  <conditionalFormatting sqref="F15">
    <cfRule type="expression" dxfId="15" priority="11" stopIfTrue="1">
      <formula>E15=0</formula>
    </cfRule>
    <cfRule type="expression" dxfId="14" priority="19" stopIfTrue="1">
      <formula>E15=0</formula>
    </cfRule>
    <cfRule type="expression" dxfId="13" priority="27" stopIfTrue="1">
      <formula>E15=0</formula>
    </cfRule>
    <cfRule type="expression" dxfId="12" priority="35" stopIfTrue="1">
      <formula>E15=0</formula>
    </cfRule>
    <cfRule type="expression" dxfId="11" priority="43" stopIfTrue="1">
      <formula>E15=0</formula>
    </cfRule>
    <cfRule type="expression" dxfId="10" priority="51" stopIfTrue="1">
      <formula>E15=0</formula>
    </cfRule>
    <cfRule type="expression" dxfId="9" priority="59" stopIfTrue="1">
      <formula>E15=0</formula>
    </cfRule>
    <cfRule type="expression" dxfId="8" priority="75" stopIfTrue="1">
      <formula>E15=0</formula>
    </cfRule>
    <cfRule type="expression" dxfId="7" priority="83" stopIfTrue="1">
      <formula>E15=0</formula>
    </cfRule>
    <cfRule type="expression" dxfId="6" priority="91" stopIfTrue="1">
      <formula>E15=0</formula>
    </cfRule>
    <cfRule type="expression" dxfId="5" priority="99" stopIfTrue="1">
      <formula>E15=0</formula>
    </cfRule>
    <cfRule type="expression" dxfId="4" priority="107" stopIfTrue="1">
      <formula>E15=0</formula>
    </cfRule>
    <cfRule type="expression" dxfId="3" priority="115" stopIfTrue="1">
      <formula>E15=0</formula>
    </cfRule>
    <cfRule type="expression" dxfId="2" priority="123" stopIfTrue="1">
      <formula>E15=0</formula>
    </cfRule>
    <cfRule type="expression" dxfId="1" priority="131" stopIfTrue="1">
      <formula>E15=0</formula>
    </cfRule>
    <cfRule type="expression" dxfId="0" priority="140" stopIfTrue="1">
      <formula>E15=0</formula>
    </cfRule>
  </conditionalFormatting>
  <dataValidations count="9">
    <dataValidation type="custom" allowBlank="1" showInputMessage="1" showErrorMessage="1" error="Porcentaje de variable no permitido" sqref="WVO98305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F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F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F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F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F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F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F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F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F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F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F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F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F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F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F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16" xr:uid="{D2FD317D-90A8-4002-BF37-C8EC33D68BE6}">
      <formula1>+IF(F16&lt;8%,"ERROR",F16)</formula1>
    </dataValidation>
    <dataValidation type="custom" allowBlank="1" showInputMessage="1" showErrorMessage="1" sqref="WVO983058:WVO983064 F65554:F65560 JC65554:JC65560 SY65554:SY65560 ACU65554:ACU65560 AMQ65554:AMQ65560 AWM65554:AWM65560 BGI65554:BGI65560 BQE65554:BQE65560 CAA65554:CAA65560 CJW65554:CJW65560 CTS65554:CTS65560 DDO65554:DDO65560 DNK65554:DNK65560 DXG65554:DXG65560 EHC65554:EHC65560 EQY65554:EQY65560 FAU65554:FAU65560 FKQ65554:FKQ65560 FUM65554:FUM65560 GEI65554:GEI65560 GOE65554:GOE65560 GYA65554:GYA65560 HHW65554:HHW65560 HRS65554:HRS65560 IBO65554:IBO65560 ILK65554:ILK65560 IVG65554:IVG65560 JFC65554:JFC65560 JOY65554:JOY65560 JYU65554:JYU65560 KIQ65554:KIQ65560 KSM65554:KSM65560 LCI65554:LCI65560 LME65554:LME65560 LWA65554:LWA65560 MFW65554:MFW65560 MPS65554:MPS65560 MZO65554:MZO65560 NJK65554:NJK65560 NTG65554:NTG65560 ODC65554:ODC65560 OMY65554:OMY65560 OWU65554:OWU65560 PGQ65554:PGQ65560 PQM65554:PQM65560 QAI65554:QAI65560 QKE65554:QKE65560 QUA65554:QUA65560 RDW65554:RDW65560 RNS65554:RNS65560 RXO65554:RXO65560 SHK65554:SHK65560 SRG65554:SRG65560 TBC65554:TBC65560 TKY65554:TKY65560 TUU65554:TUU65560 UEQ65554:UEQ65560 UOM65554:UOM65560 UYI65554:UYI65560 VIE65554:VIE65560 VSA65554:VSA65560 WBW65554:WBW65560 WLS65554:WLS65560 WVO65554:WVO65560 F131090:F131096 JC131090:JC131096 SY131090:SY131096 ACU131090:ACU131096 AMQ131090:AMQ131096 AWM131090:AWM131096 BGI131090:BGI131096 BQE131090:BQE131096 CAA131090:CAA131096 CJW131090:CJW131096 CTS131090:CTS131096 DDO131090:DDO131096 DNK131090:DNK131096 DXG131090:DXG131096 EHC131090:EHC131096 EQY131090:EQY131096 FAU131090:FAU131096 FKQ131090:FKQ131096 FUM131090:FUM131096 GEI131090:GEI131096 GOE131090:GOE131096 GYA131090:GYA131096 HHW131090:HHW131096 HRS131090:HRS131096 IBO131090:IBO131096 ILK131090:ILK131096 IVG131090:IVG131096 JFC131090:JFC131096 JOY131090:JOY131096 JYU131090:JYU131096 KIQ131090:KIQ131096 KSM131090:KSM131096 LCI131090:LCI131096 LME131090:LME131096 LWA131090:LWA131096 MFW131090:MFW131096 MPS131090:MPS131096 MZO131090:MZO131096 NJK131090:NJK131096 NTG131090:NTG131096 ODC131090:ODC131096 OMY131090:OMY131096 OWU131090:OWU131096 PGQ131090:PGQ131096 PQM131090:PQM131096 QAI131090:QAI131096 QKE131090:QKE131096 QUA131090:QUA131096 RDW131090:RDW131096 RNS131090:RNS131096 RXO131090:RXO131096 SHK131090:SHK131096 SRG131090:SRG131096 TBC131090:TBC131096 TKY131090:TKY131096 TUU131090:TUU131096 UEQ131090:UEQ131096 UOM131090:UOM131096 UYI131090:UYI131096 VIE131090:VIE131096 VSA131090:VSA131096 WBW131090:WBW131096 WLS131090:WLS131096 WVO131090:WVO131096 F196626:F196632 JC196626:JC196632 SY196626:SY196632 ACU196626:ACU196632 AMQ196626:AMQ196632 AWM196626:AWM196632 BGI196626:BGI196632 BQE196626:BQE196632 CAA196626:CAA196632 CJW196626:CJW196632 CTS196626:CTS196632 DDO196626:DDO196632 DNK196626:DNK196632 DXG196626:DXG196632 EHC196626:EHC196632 EQY196626:EQY196632 FAU196626:FAU196632 FKQ196626:FKQ196632 FUM196626:FUM196632 GEI196626:GEI196632 GOE196626:GOE196632 GYA196626:GYA196632 HHW196626:HHW196632 HRS196626:HRS196632 IBO196626:IBO196632 ILK196626:ILK196632 IVG196626:IVG196632 JFC196626:JFC196632 JOY196626:JOY196632 JYU196626:JYU196632 KIQ196626:KIQ196632 KSM196626:KSM196632 LCI196626:LCI196632 LME196626:LME196632 LWA196626:LWA196632 MFW196626:MFW196632 MPS196626:MPS196632 MZO196626:MZO196632 NJK196626:NJK196632 NTG196626:NTG196632 ODC196626:ODC196632 OMY196626:OMY196632 OWU196626:OWU196632 PGQ196626:PGQ196632 PQM196626:PQM196632 QAI196626:QAI196632 QKE196626:QKE196632 QUA196626:QUA196632 RDW196626:RDW196632 RNS196626:RNS196632 RXO196626:RXO196632 SHK196626:SHK196632 SRG196626:SRG196632 TBC196626:TBC196632 TKY196626:TKY196632 TUU196626:TUU196632 UEQ196626:UEQ196632 UOM196626:UOM196632 UYI196626:UYI196632 VIE196626:VIE196632 VSA196626:VSA196632 WBW196626:WBW196632 WLS196626:WLS196632 WVO196626:WVO196632 F262162:F262168 JC262162:JC262168 SY262162:SY262168 ACU262162:ACU262168 AMQ262162:AMQ262168 AWM262162:AWM262168 BGI262162:BGI262168 BQE262162:BQE262168 CAA262162:CAA262168 CJW262162:CJW262168 CTS262162:CTS262168 DDO262162:DDO262168 DNK262162:DNK262168 DXG262162:DXG262168 EHC262162:EHC262168 EQY262162:EQY262168 FAU262162:FAU262168 FKQ262162:FKQ262168 FUM262162:FUM262168 GEI262162:GEI262168 GOE262162:GOE262168 GYA262162:GYA262168 HHW262162:HHW262168 HRS262162:HRS262168 IBO262162:IBO262168 ILK262162:ILK262168 IVG262162:IVG262168 JFC262162:JFC262168 JOY262162:JOY262168 JYU262162:JYU262168 KIQ262162:KIQ262168 KSM262162:KSM262168 LCI262162:LCI262168 LME262162:LME262168 LWA262162:LWA262168 MFW262162:MFW262168 MPS262162:MPS262168 MZO262162:MZO262168 NJK262162:NJK262168 NTG262162:NTG262168 ODC262162:ODC262168 OMY262162:OMY262168 OWU262162:OWU262168 PGQ262162:PGQ262168 PQM262162:PQM262168 QAI262162:QAI262168 QKE262162:QKE262168 QUA262162:QUA262168 RDW262162:RDW262168 RNS262162:RNS262168 RXO262162:RXO262168 SHK262162:SHK262168 SRG262162:SRG262168 TBC262162:TBC262168 TKY262162:TKY262168 TUU262162:TUU262168 UEQ262162:UEQ262168 UOM262162:UOM262168 UYI262162:UYI262168 VIE262162:VIE262168 VSA262162:VSA262168 WBW262162:WBW262168 WLS262162:WLS262168 WVO262162:WVO262168 F327698:F327704 JC327698:JC327704 SY327698:SY327704 ACU327698:ACU327704 AMQ327698:AMQ327704 AWM327698:AWM327704 BGI327698:BGI327704 BQE327698:BQE327704 CAA327698:CAA327704 CJW327698:CJW327704 CTS327698:CTS327704 DDO327698:DDO327704 DNK327698:DNK327704 DXG327698:DXG327704 EHC327698:EHC327704 EQY327698:EQY327704 FAU327698:FAU327704 FKQ327698:FKQ327704 FUM327698:FUM327704 GEI327698:GEI327704 GOE327698:GOE327704 GYA327698:GYA327704 HHW327698:HHW327704 HRS327698:HRS327704 IBO327698:IBO327704 ILK327698:ILK327704 IVG327698:IVG327704 JFC327698:JFC327704 JOY327698:JOY327704 JYU327698:JYU327704 KIQ327698:KIQ327704 KSM327698:KSM327704 LCI327698:LCI327704 LME327698:LME327704 LWA327698:LWA327704 MFW327698:MFW327704 MPS327698:MPS327704 MZO327698:MZO327704 NJK327698:NJK327704 NTG327698:NTG327704 ODC327698:ODC327704 OMY327698:OMY327704 OWU327698:OWU327704 PGQ327698:PGQ327704 PQM327698:PQM327704 QAI327698:QAI327704 QKE327698:QKE327704 QUA327698:QUA327704 RDW327698:RDW327704 RNS327698:RNS327704 RXO327698:RXO327704 SHK327698:SHK327704 SRG327698:SRG327704 TBC327698:TBC327704 TKY327698:TKY327704 TUU327698:TUU327704 UEQ327698:UEQ327704 UOM327698:UOM327704 UYI327698:UYI327704 VIE327698:VIE327704 VSA327698:VSA327704 WBW327698:WBW327704 WLS327698:WLS327704 WVO327698:WVO327704 F393234:F393240 JC393234:JC393240 SY393234:SY393240 ACU393234:ACU393240 AMQ393234:AMQ393240 AWM393234:AWM393240 BGI393234:BGI393240 BQE393234:BQE393240 CAA393234:CAA393240 CJW393234:CJW393240 CTS393234:CTS393240 DDO393234:DDO393240 DNK393234:DNK393240 DXG393234:DXG393240 EHC393234:EHC393240 EQY393234:EQY393240 FAU393234:FAU393240 FKQ393234:FKQ393240 FUM393234:FUM393240 GEI393234:GEI393240 GOE393234:GOE393240 GYA393234:GYA393240 HHW393234:HHW393240 HRS393234:HRS393240 IBO393234:IBO393240 ILK393234:ILK393240 IVG393234:IVG393240 JFC393234:JFC393240 JOY393234:JOY393240 JYU393234:JYU393240 KIQ393234:KIQ393240 KSM393234:KSM393240 LCI393234:LCI393240 LME393234:LME393240 LWA393234:LWA393240 MFW393234:MFW393240 MPS393234:MPS393240 MZO393234:MZO393240 NJK393234:NJK393240 NTG393234:NTG393240 ODC393234:ODC393240 OMY393234:OMY393240 OWU393234:OWU393240 PGQ393234:PGQ393240 PQM393234:PQM393240 QAI393234:QAI393240 QKE393234:QKE393240 QUA393234:QUA393240 RDW393234:RDW393240 RNS393234:RNS393240 RXO393234:RXO393240 SHK393234:SHK393240 SRG393234:SRG393240 TBC393234:TBC393240 TKY393234:TKY393240 TUU393234:TUU393240 UEQ393234:UEQ393240 UOM393234:UOM393240 UYI393234:UYI393240 VIE393234:VIE393240 VSA393234:VSA393240 WBW393234:WBW393240 WLS393234:WLS393240 WVO393234:WVO393240 F458770:F458776 JC458770:JC458776 SY458770:SY458776 ACU458770:ACU458776 AMQ458770:AMQ458776 AWM458770:AWM458776 BGI458770:BGI458776 BQE458770:BQE458776 CAA458770:CAA458776 CJW458770:CJW458776 CTS458770:CTS458776 DDO458770:DDO458776 DNK458770:DNK458776 DXG458770:DXG458776 EHC458770:EHC458776 EQY458770:EQY458776 FAU458770:FAU458776 FKQ458770:FKQ458776 FUM458770:FUM458776 GEI458770:GEI458776 GOE458770:GOE458776 GYA458770:GYA458776 HHW458770:HHW458776 HRS458770:HRS458776 IBO458770:IBO458776 ILK458770:ILK458776 IVG458770:IVG458776 JFC458770:JFC458776 JOY458770:JOY458776 JYU458770:JYU458776 KIQ458770:KIQ458776 KSM458770:KSM458776 LCI458770:LCI458776 LME458770:LME458776 LWA458770:LWA458776 MFW458770:MFW458776 MPS458770:MPS458776 MZO458770:MZO458776 NJK458770:NJK458776 NTG458770:NTG458776 ODC458770:ODC458776 OMY458770:OMY458776 OWU458770:OWU458776 PGQ458770:PGQ458776 PQM458770:PQM458776 QAI458770:QAI458776 QKE458770:QKE458776 QUA458770:QUA458776 RDW458770:RDW458776 RNS458770:RNS458776 RXO458770:RXO458776 SHK458770:SHK458776 SRG458770:SRG458776 TBC458770:TBC458776 TKY458770:TKY458776 TUU458770:TUU458776 UEQ458770:UEQ458776 UOM458770:UOM458776 UYI458770:UYI458776 VIE458770:VIE458776 VSA458770:VSA458776 WBW458770:WBW458776 WLS458770:WLS458776 WVO458770:WVO458776 F524306:F524312 JC524306:JC524312 SY524306:SY524312 ACU524306:ACU524312 AMQ524306:AMQ524312 AWM524306:AWM524312 BGI524306:BGI524312 BQE524306:BQE524312 CAA524306:CAA524312 CJW524306:CJW524312 CTS524306:CTS524312 DDO524306:DDO524312 DNK524306:DNK524312 DXG524306:DXG524312 EHC524306:EHC524312 EQY524306:EQY524312 FAU524306:FAU524312 FKQ524306:FKQ524312 FUM524306:FUM524312 GEI524306:GEI524312 GOE524306:GOE524312 GYA524306:GYA524312 HHW524306:HHW524312 HRS524306:HRS524312 IBO524306:IBO524312 ILK524306:ILK524312 IVG524306:IVG524312 JFC524306:JFC524312 JOY524306:JOY524312 JYU524306:JYU524312 KIQ524306:KIQ524312 KSM524306:KSM524312 LCI524306:LCI524312 LME524306:LME524312 LWA524306:LWA524312 MFW524306:MFW524312 MPS524306:MPS524312 MZO524306:MZO524312 NJK524306:NJK524312 NTG524306:NTG524312 ODC524306:ODC524312 OMY524306:OMY524312 OWU524306:OWU524312 PGQ524306:PGQ524312 PQM524306:PQM524312 QAI524306:QAI524312 QKE524306:QKE524312 QUA524306:QUA524312 RDW524306:RDW524312 RNS524306:RNS524312 RXO524306:RXO524312 SHK524306:SHK524312 SRG524306:SRG524312 TBC524306:TBC524312 TKY524306:TKY524312 TUU524306:TUU524312 UEQ524306:UEQ524312 UOM524306:UOM524312 UYI524306:UYI524312 VIE524306:VIE524312 VSA524306:VSA524312 WBW524306:WBW524312 WLS524306:WLS524312 WVO524306:WVO524312 F589842:F589848 JC589842:JC589848 SY589842:SY589848 ACU589842:ACU589848 AMQ589842:AMQ589848 AWM589842:AWM589848 BGI589842:BGI589848 BQE589842:BQE589848 CAA589842:CAA589848 CJW589842:CJW589848 CTS589842:CTS589848 DDO589842:DDO589848 DNK589842:DNK589848 DXG589842:DXG589848 EHC589842:EHC589848 EQY589842:EQY589848 FAU589842:FAU589848 FKQ589842:FKQ589848 FUM589842:FUM589848 GEI589842:GEI589848 GOE589842:GOE589848 GYA589842:GYA589848 HHW589842:HHW589848 HRS589842:HRS589848 IBO589842:IBO589848 ILK589842:ILK589848 IVG589842:IVG589848 JFC589842:JFC589848 JOY589842:JOY589848 JYU589842:JYU589848 KIQ589842:KIQ589848 KSM589842:KSM589848 LCI589842:LCI589848 LME589842:LME589848 LWA589842:LWA589848 MFW589842:MFW589848 MPS589842:MPS589848 MZO589842:MZO589848 NJK589842:NJK589848 NTG589842:NTG589848 ODC589842:ODC589848 OMY589842:OMY589848 OWU589842:OWU589848 PGQ589842:PGQ589848 PQM589842:PQM589848 QAI589842:QAI589848 QKE589842:QKE589848 QUA589842:QUA589848 RDW589842:RDW589848 RNS589842:RNS589848 RXO589842:RXO589848 SHK589842:SHK589848 SRG589842:SRG589848 TBC589842:TBC589848 TKY589842:TKY589848 TUU589842:TUU589848 UEQ589842:UEQ589848 UOM589842:UOM589848 UYI589842:UYI589848 VIE589842:VIE589848 VSA589842:VSA589848 WBW589842:WBW589848 WLS589842:WLS589848 WVO589842:WVO589848 F655378:F655384 JC655378:JC655384 SY655378:SY655384 ACU655378:ACU655384 AMQ655378:AMQ655384 AWM655378:AWM655384 BGI655378:BGI655384 BQE655378:BQE655384 CAA655378:CAA655384 CJW655378:CJW655384 CTS655378:CTS655384 DDO655378:DDO655384 DNK655378:DNK655384 DXG655378:DXG655384 EHC655378:EHC655384 EQY655378:EQY655384 FAU655378:FAU655384 FKQ655378:FKQ655384 FUM655378:FUM655384 GEI655378:GEI655384 GOE655378:GOE655384 GYA655378:GYA655384 HHW655378:HHW655384 HRS655378:HRS655384 IBO655378:IBO655384 ILK655378:ILK655384 IVG655378:IVG655384 JFC655378:JFC655384 JOY655378:JOY655384 JYU655378:JYU655384 KIQ655378:KIQ655384 KSM655378:KSM655384 LCI655378:LCI655384 LME655378:LME655384 LWA655378:LWA655384 MFW655378:MFW655384 MPS655378:MPS655384 MZO655378:MZO655384 NJK655378:NJK655384 NTG655378:NTG655384 ODC655378:ODC655384 OMY655378:OMY655384 OWU655378:OWU655384 PGQ655378:PGQ655384 PQM655378:PQM655384 QAI655378:QAI655384 QKE655378:QKE655384 QUA655378:QUA655384 RDW655378:RDW655384 RNS655378:RNS655384 RXO655378:RXO655384 SHK655378:SHK655384 SRG655378:SRG655384 TBC655378:TBC655384 TKY655378:TKY655384 TUU655378:TUU655384 UEQ655378:UEQ655384 UOM655378:UOM655384 UYI655378:UYI655384 VIE655378:VIE655384 VSA655378:VSA655384 WBW655378:WBW655384 WLS655378:WLS655384 WVO655378:WVO655384 F720914:F720920 JC720914:JC720920 SY720914:SY720920 ACU720914:ACU720920 AMQ720914:AMQ720920 AWM720914:AWM720920 BGI720914:BGI720920 BQE720914:BQE720920 CAA720914:CAA720920 CJW720914:CJW720920 CTS720914:CTS720920 DDO720914:DDO720920 DNK720914:DNK720920 DXG720914:DXG720920 EHC720914:EHC720920 EQY720914:EQY720920 FAU720914:FAU720920 FKQ720914:FKQ720920 FUM720914:FUM720920 GEI720914:GEI720920 GOE720914:GOE720920 GYA720914:GYA720920 HHW720914:HHW720920 HRS720914:HRS720920 IBO720914:IBO720920 ILK720914:ILK720920 IVG720914:IVG720920 JFC720914:JFC720920 JOY720914:JOY720920 JYU720914:JYU720920 KIQ720914:KIQ720920 KSM720914:KSM720920 LCI720914:LCI720920 LME720914:LME720920 LWA720914:LWA720920 MFW720914:MFW720920 MPS720914:MPS720920 MZO720914:MZO720920 NJK720914:NJK720920 NTG720914:NTG720920 ODC720914:ODC720920 OMY720914:OMY720920 OWU720914:OWU720920 PGQ720914:PGQ720920 PQM720914:PQM720920 QAI720914:QAI720920 QKE720914:QKE720920 QUA720914:QUA720920 RDW720914:RDW720920 RNS720914:RNS720920 RXO720914:RXO720920 SHK720914:SHK720920 SRG720914:SRG720920 TBC720914:TBC720920 TKY720914:TKY720920 TUU720914:TUU720920 UEQ720914:UEQ720920 UOM720914:UOM720920 UYI720914:UYI720920 VIE720914:VIE720920 VSA720914:VSA720920 WBW720914:WBW720920 WLS720914:WLS720920 WVO720914:WVO720920 F786450:F786456 JC786450:JC786456 SY786450:SY786456 ACU786450:ACU786456 AMQ786450:AMQ786456 AWM786450:AWM786456 BGI786450:BGI786456 BQE786450:BQE786456 CAA786450:CAA786456 CJW786450:CJW786456 CTS786450:CTS786456 DDO786450:DDO786456 DNK786450:DNK786456 DXG786450:DXG786456 EHC786450:EHC786456 EQY786450:EQY786456 FAU786450:FAU786456 FKQ786450:FKQ786456 FUM786450:FUM786456 GEI786450:GEI786456 GOE786450:GOE786456 GYA786450:GYA786456 HHW786450:HHW786456 HRS786450:HRS786456 IBO786450:IBO786456 ILK786450:ILK786456 IVG786450:IVG786456 JFC786450:JFC786456 JOY786450:JOY786456 JYU786450:JYU786456 KIQ786450:KIQ786456 KSM786450:KSM786456 LCI786450:LCI786456 LME786450:LME786456 LWA786450:LWA786456 MFW786450:MFW786456 MPS786450:MPS786456 MZO786450:MZO786456 NJK786450:NJK786456 NTG786450:NTG786456 ODC786450:ODC786456 OMY786450:OMY786456 OWU786450:OWU786456 PGQ786450:PGQ786456 PQM786450:PQM786456 QAI786450:QAI786456 QKE786450:QKE786456 QUA786450:QUA786456 RDW786450:RDW786456 RNS786450:RNS786456 RXO786450:RXO786456 SHK786450:SHK786456 SRG786450:SRG786456 TBC786450:TBC786456 TKY786450:TKY786456 TUU786450:TUU786456 UEQ786450:UEQ786456 UOM786450:UOM786456 UYI786450:UYI786456 VIE786450:VIE786456 VSA786450:VSA786456 WBW786450:WBW786456 WLS786450:WLS786456 WVO786450:WVO786456 F851986:F851992 JC851986:JC851992 SY851986:SY851992 ACU851986:ACU851992 AMQ851986:AMQ851992 AWM851986:AWM851992 BGI851986:BGI851992 BQE851986:BQE851992 CAA851986:CAA851992 CJW851986:CJW851992 CTS851986:CTS851992 DDO851986:DDO851992 DNK851986:DNK851992 DXG851986:DXG851992 EHC851986:EHC851992 EQY851986:EQY851992 FAU851986:FAU851992 FKQ851986:FKQ851992 FUM851986:FUM851992 GEI851986:GEI851992 GOE851986:GOE851992 GYA851986:GYA851992 HHW851986:HHW851992 HRS851986:HRS851992 IBO851986:IBO851992 ILK851986:ILK851992 IVG851986:IVG851992 JFC851986:JFC851992 JOY851986:JOY851992 JYU851986:JYU851992 KIQ851986:KIQ851992 KSM851986:KSM851992 LCI851986:LCI851992 LME851986:LME851992 LWA851986:LWA851992 MFW851986:MFW851992 MPS851986:MPS851992 MZO851986:MZO851992 NJK851986:NJK851992 NTG851986:NTG851992 ODC851986:ODC851992 OMY851986:OMY851992 OWU851986:OWU851992 PGQ851986:PGQ851992 PQM851986:PQM851992 QAI851986:QAI851992 QKE851986:QKE851992 QUA851986:QUA851992 RDW851986:RDW851992 RNS851986:RNS851992 RXO851986:RXO851992 SHK851986:SHK851992 SRG851986:SRG851992 TBC851986:TBC851992 TKY851986:TKY851992 TUU851986:TUU851992 UEQ851986:UEQ851992 UOM851986:UOM851992 UYI851986:UYI851992 VIE851986:VIE851992 VSA851986:VSA851992 WBW851986:WBW851992 WLS851986:WLS851992 WVO851986:WVO851992 F917522:F917528 JC917522:JC917528 SY917522:SY917528 ACU917522:ACU917528 AMQ917522:AMQ917528 AWM917522:AWM917528 BGI917522:BGI917528 BQE917522:BQE917528 CAA917522:CAA917528 CJW917522:CJW917528 CTS917522:CTS917528 DDO917522:DDO917528 DNK917522:DNK917528 DXG917522:DXG917528 EHC917522:EHC917528 EQY917522:EQY917528 FAU917522:FAU917528 FKQ917522:FKQ917528 FUM917522:FUM917528 GEI917522:GEI917528 GOE917522:GOE917528 GYA917522:GYA917528 HHW917522:HHW917528 HRS917522:HRS917528 IBO917522:IBO917528 ILK917522:ILK917528 IVG917522:IVG917528 JFC917522:JFC917528 JOY917522:JOY917528 JYU917522:JYU917528 KIQ917522:KIQ917528 KSM917522:KSM917528 LCI917522:LCI917528 LME917522:LME917528 LWA917522:LWA917528 MFW917522:MFW917528 MPS917522:MPS917528 MZO917522:MZO917528 NJK917522:NJK917528 NTG917522:NTG917528 ODC917522:ODC917528 OMY917522:OMY917528 OWU917522:OWU917528 PGQ917522:PGQ917528 PQM917522:PQM917528 QAI917522:QAI917528 QKE917522:QKE917528 QUA917522:QUA917528 RDW917522:RDW917528 RNS917522:RNS917528 RXO917522:RXO917528 SHK917522:SHK917528 SRG917522:SRG917528 TBC917522:TBC917528 TKY917522:TKY917528 TUU917522:TUU917528 UEQ917522:UEQ917528 UOM917522:UOM917528 UYI917522:UYI917528 VIE917522:VIE917528 VSA917522:VSA917528 WBW917522:WBW917528 WLS917522:WLS917528 WVO917522:WVO917528 F983058:F983064 JC983058:JC983064 SY983058:SY983064 ACU983058:ACU983064 AMQ983058:AMQ983064 AWM983058:AWM983064 BGI983058:BGI983064 BQE983058:BQE983064 CAA983058:CAA983064 CJW983058:CJW983064 CTS983058:CTS983064 DDO983058:DDO983064 DNK983058:DNK983064 DXG983058:DXG983064 EHC983058:EHC983064 EQY983058:EQY983064 FAU983058:FAU983064 FKQ983058:FKQ983064 FUM983058:FUM983064 GEI983058:GEI983064 GOE983058:GOE983064 GYA983058:GYA983064 HHW983058:HHW983064 HRS983058:HRS983064 IBO983058:IBO983064 ILK983058:ILK983064 IVG983058:IVG983064 JFC983058:JFC983064 JOY983058:JOY983064 JYU983058:JYU983064 KIQ983058:KIQ983064 KSM983058:KSM983064 LCI983058:LCI983064 LME983058:LME983064 LWA983058:LWA983064 MFW983058:MFW983064 MPS983058:MPS983064 MZO983058:MZO983064 NJK983058:NJK983064 NTG983058:NTG983064 ODC983058:ODC983064 OMY983058:OMY983064 OWU983058:OWU983064 PGQ983058:PGQ983064 PQM983058:PQM983064 QAI983058:QAI983064 QKE983058:QKE983064 QUA983058:QUA983064 RDW983058:RDW983064 RNS983058:RNS983064 RXO983058:RXO983064 SHK983058:SHK983064 SRG983058:SRG983064 TBC983058:TBC983064 TKY983058:TKY983064 TUU983058:TUU983064 UEQ983058:UEQ983064 UOM983058:UOM983064 UYI983058:UYI983064 VIE983058:VIE983064 VSA983058:VSA983064 WBW983058:WBW983064 WLS983058:WLS983064 JC19:JC20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xr:uid="{B6E00277-D911-48FA-9F28-BE66007D55DB}">
      <formula1>+IF(AND(F19&gt;=F18,F19&lt;=F18+2%),F19,"ERROR")</formula1>
    </dataValidation>
    <dataValidation type="custom" allowBlank="1" showInputMessage="1" showErrorMessage="1" sqref="JC21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SY18 JC18 SY21 WVO21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xr:uid="{8BD0334F-284F-4A27-B092-34E1C89DA80E}">
      <formula1>+IF(AND(JC18&gt;=JC16,JC18&lt;=JC16+2%),JC18,"ERROR")</formula1>
    </dataValidation>
    <dataValidation type="custom" allowBlank="1" showInputMessage="1" showErrorMessage="1" sqref="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xr:uid="{449E6784-8AFF-495B-81AC-BDC374008E2A}">
      <formula1>+IF(AND(JC25&gt;=JC19,JC25&lt;=JC19+2%),JC25,"ERROR")</formula1>
    </dataValidation>
    <dataValidation type="custom" allowBlank="1" showInputMessage="1" showErrorMessage="1" error="Porcentaje de variable no permitido" sqref="F25" xr:uid="{F92C0CD1-E7CC-49D6-BE8A-7C89CEB166F4}">
      <formula1>+IF(AND(F25&gt;F22,F25&lt;=F22+2%),F25,"ERROR")</formula1>
    </dataValidation>
    <dataValidation type="custom" allowBlank="1" showInputMessage="1" showErrorMessage="1" sqref="SY22:SY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ACU22:ACU23 JC22:JC23" xr:uid="{282B178D-C175-403E-908D-5B84EA510C4A}">
      <formula1>+IF(AND(JC22&gt;=JC19,JC22&lt;=JC19+2%),JC22,"ERROR")</formula1>
    </dataValidation>
    <dataValidation type="custom" allowBlank="1" showInputMessage="1" showErrorMessage="1" sqref="SY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ACU24 JC24" xr:uid="{9D1A21F6-B2EF-4BE9-815D-26DF3DFBA5CA}">
      <formula1>+IF(AND(JC24&gt;=JC20,JC24&lt;=JC20+2%),JC24,"ERROR")</formula1>
    </dataValidation>
    <dataValidation type="custom" allowBlank="1" showInputMessage="1" showErrorMessage="1" error="Porcentaje de variable no permitido" sqref="F17:F23" xr:uid="{B97B4F7A-5C89-4F76-8125-CDBFA50B7B9B}">
      <formula1>+IF(AND(F17&gt;F16,F17&lt;=F16+2%),F17,"ERROR")</formula1>
    </dataValidation>
    <dataValidation type="custom" allowBlank="1" showInputMessage="1" showErrorMessage="1" error="Porcentaje de variable no permitido" sqref="F24" xr:uid="{CF288C97-86DB-4320-8DC2-D4FA3647C028}">
      <formula1>+IF(AND(F24&gt;F22,F24&lt;=F22+2%),F24,"ERROR")</formula1>
    </dataValidation>
  </dataValidations>
  <printOptions horizontalCentered="1"/>
  <pageMargins left="0.70866141732283472" right="0.70866141732283472" top="1.3779527559055118" bottom="0.74803149606299213" header="0.31496062992125984" footer="0.31496062992125984"/>
  <pageSetup paperSize="9" scale="44" orientation="portrait" horizontalDpi="1200" verticalDpi="1200" r:id="rId1"/>
  <headerFooter>
    <oddHeader>&amp;L&amp;G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62DD443BE19340B70E3D7C39FDD906" ma:contentTypeVersion="17" ma:contentTypeDescription="Crear nuevo documento." ma:contentTypeScope="" ma:versionID="fff85dfada44e39e2848de9a8c7b0d33">
  <xsd:schema xmlns:xsd="http://www.w3.org/2001/XMLSchema" xmlns:xs="http://www.w3.org/2001/XMLSchema" xmlns:p="http://schemas.microsoft.com/office/2006/metadata/properties" xmlns:ns2="45cf36d9-4a05-4472-bc46-c6f7a9cbdf10" xmlns:ns3="7fcc20d9-a837-4353-b77e-5d2b38fb01e6" targetNamespace="http://schemas.microsoft.com/office/2006/metadata/properties" ma:root="true" ma:fieldsID="fe12a4341f3e355242d6d60487e6cd0b" ns2:_="" ns3:_="">
    <xsd:import namespace="45cf36d9-4a05-4472-bc46-c6f7a9cbdf10"/>
    <xsd:import namespace="7fcc20d9-a837-4353-b77e-5d2b38fb01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36d9-4a05-4472-bc46-c6f7a9cbd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cc20d9-a837-4353-b77e-5d2b38fb01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373d8-0bc7-433d-949d-54f632d6aa06}" ma:internalName="TaxCatchAll" ma:showField="CatchAllData" ma:web="7fcc20d9-a837-4353-b77e-5d2b38fb01e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cc20d9-a837-4353-b77e-5d2b38fb01e6" xsi:nil="true"/>
    <lcf76f155ced4ddcb4097134ff3c332f xmlns="45cf36d9-4a05-4472-bc46-c6f7a9cbdf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DE2EF-8378-4ED8-B70C-CD6F6EE75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36d9-4a05-4472-bc46-c6f7a9cbdf10"/>
    <ds:schemaRef ds:uri="7fcc20d9-a837-4353-b77e-5d2b38fb0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9EF7ED-5E27-436C-8E8C-A2A2DE065D95}">
  <ds:schemaRefs>
    <ds:schemaRef ds:uri="http://purl.org/dc/dcmitype/"/>
    <ds:schemaRef ds:uri="45cf36d9-4a05-4472-bc46-c6f7a9cbdf10"/>
    <ds:schemaRef ds:uri="http://purl.org/dc/terms/"/>
    <ds:schemaRef ds:uri="http://schemas.openxmlformats.org/package/2006/metadata/core-properties"/>
    <ds:schemaRef ds:uri="7fcc20d9-a837-4353-b77e-5d2b38fb01e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3A8605-140D-4C80-9DF7-791E5A15F599}">
  <ds:schemaRefs>
    <ds:schemaRef ds:uri="http://schemas.microsoft.com/sharepoint/v3/contenttype/forms"/>
  </ds:schemaRefs>
</ds:datastoreItem>
</file>

<file path=docMetadata/LabelInfo.xml><?xml version="1.0" encoding="utf-8"?>
<clbl:labelList xmlns:clbl="http://schemas.microsoft.com/office/2020/mipLabelMetadata">
  <clbl:label id="{62394dc9-7b9f-4804-8eca-3bd919c5bef4}"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Hoja1!_Hlk101865548</vt:lpstr>
      <vt:lpstr>Hoja1!_Hlk93741040</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administrador2</dc:creator>
  <cp:keywords/>
  <dc:description/>
  <cp:lastModifiedBy>JOSE GOMEZ JIMENEZ</cp:lastModifiedBy>
  <cp:revision/>
  <dcterms:created xsi:type="dcterms:W3CDTF">2020-10-27T16:48:38Z</dcterms:created>
  <dcterms:modified xsi:type="dcterms:W3CDTF">2024-08-01T16:18:46Z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0x0101008A62DD443BE19340B70E3D7C39FDD906</vt:lpwstr>
  </property>
  <property fmtid="{D5CDD505-2E9C-101B-9397-08002B2CF9AE}" pid="3" name="MediaServiceImageTags">
    <vt:lpwstr/>
  </property>
</Properties>
</file>