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adif365-my.sharepoint.com/personal/josegomez_adif_es/Documents/JOSÉ GÓMEZ/LICITACIONES/AÑO 2024/Expte. 2024-162-00014, restauración Bilbao, Burgos, Palencia/"/>
    </mc:Choice>
  </mc:AlternateContent>
  <xr:revisionPtr revIDLastSave="1" documentId="8_{1462DB34-66FB-4823-A4D2-FF92CBF4CF09}" xr6:coauthVersionLast="47" xr6:coauthVersionMax="47" xr10:uidLastSave="{A73ACBC6-BD66-477A-8710-85014766040C}"/>
  <bookViews>
    <workbookView xWindow="-110" yWindow="-110" windowWidth="19420" windowHeight="11620" xr2:uid="{22B67ED8-C9D6-435F-B426-4F28D874F43F}"/>
  </bookViews>
  <sheets>
    <sheet name="Hoja1" sheetId="1" r:id="rId1"/>
  </sheets>
  <definedNames>
    <definedName name="_Hlk101865548" localSheetId="0">Hoja1!$F$10</definedName>
    <definedName name="_Hlk93741040" localSheetId="0">Hoja1!$F$10</definedName>
    <definedName name="_xlnm.Print_Area" localSheetId="0">Hoja1!$B$1:$G$38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5" i="1" l="1"/>
  <c r="G22" i="1"/>
  <c r="G21" i="1"/>
  <c r="G20" i="1"/>
  <c r="G19" i="1"/>
  <c r="F26" i="1"/>
  <c r="L16" i="1"/>
  <c r="K16" i="1" s="1"/>
  <c r="E16" i="1" s="1"/>
  <c r="M16" i="1"/>
  <c r="L19" i="1"/>
  <c r="K19" i="1"/>
  <c r="E19" i="1"/>
  <c r="L25" i="1"/>
  <c r="K25" i="1"/>
  <c r="E25" i="1"/>
  <c r="L22" i="1"/>
  <c r="K22" i="1"/>
  <c r="E22" i="1"/>
  <c r="L21" i="1"/>
  <c r="K21" i="1"/>
  <c r="E21" i="1"/>
  <c r="L20" i="1"/>
  <c r="K20" i="1"/>
  <c r="E20" i="1"/>
  <c r="P17" i="1"/>
  <c r="M17" i="1" s="1"/>
  <c r="L18" i="1"/>
  <c r="K18" i="1" s="1"/>
  <c r="E18" i="1" s="1"/>
  <c r="G18" i="1" s="1"/>
  <c r="L17" i="1"/>
  <c r="K17" i="1" s="1"/>
  <c r="E17" i="1" s="1"/>
  <c r="G17" i="1" s="1"/>
  <c r="D26" i="1"/>
  <c r="K26" i="1"/>
  <c r="L28" i="1"/>
  <c r="L27" i="1"/>
  <c r="P18" i="1" l="1"/>
  <c r="G16" i="1"/>
  <c r="E27" i="1"/>
  <c r="E26" i="1"/>
  <c r="P19" i="1" l="1"/>
  <c r="M18" i="1"/>
  <c r="P20" i="1" l="1"/>
  <c r="M19" i="1"/>
  <c r="P21" i="1" l="1"/>
  <c r="M20" i="1"/>
  <c r="M21" i="1" l="1"/>
  <c r="P22" i="1"/>
  <c r="P25" i="1" l="1"/>
  <c r="M25" i="1" s="1"/>
  <c r="M22" i="1"/>
  <c r="C2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8896532</author>
  </authors>
  <commentList>
    <comment ref="M16" authorId="0" shapeId="0" xr:uid="{4C13D2A2-29C9-44C2-AE35-24C987DF8088}">
      <text>
        <r>
          <rPr>
            <sz val="9"/>
            <color indexed="81"/>
            <rFont val="Tahoma"/>
            <family val="2"/>
          </rPr>
          <t xml:space="preserve">
</t>
        </r>
        <r>
          <rPr>
            <b/>
            <sz val="14"/>
            <color indexed="81"/>
            <rFont val="Tahoma"/>
            <family val="2"/>
          </rPr>
          <t>Introducir la Renta del Año 1</t>
        </r>
      </text>
    </comment>
    <comment ref="N16" authorId="0" shapeId="0" xr:uid="{7549DBE6-76A6-41C5-A7DD-17050AD43E80}">
      <text>
        <r>
          <rPr>
            <sz val="9"/>
            <color indexed="81"/>
            <rFont val="Tahoma"/>
            <family val="2"/>
          </rPr>
          <t xml:space="preserve">
</t>
        </r>
        <r>
          <rPr>
            <b/>
            <sz val="14"/>
            <color indexed="81"/>
            <rFont val="Tahoma"/>
            <family val="2"/>
          </rPr>
          <t>Introducir el porcentaje de incremento anual</t>
        </r>
      </text>
    </comment>
    <comment ref="P16" authorId="0" shapeId="0" xr:uid="{FDA92529-4208-488D-8289-5DA8AC1E1BB2}">
      <text>
        <r>
          <rPr>
            <sz val="9"/>
            <color indexed="81"/>
            <rFont val="Tahoma"/>
            <family val="2"/>
          </rPr>
          <t xml:space="preserve">
</t>
        </r>
        <r>
          <rPr>
            <b/>
            <sz val="14"/>
            <color indexed="81"/>
            <rFont val="Tahoma"/>
            <family val="2"/>
          </rPr>
          <t>Introducir la Renta del Año 1</t>
        </r>
      </text>
    </comment>
  </commentList>
</comments>
</file>

<file path=xl/sharedStrings.xml><?xml version="1.0" encoding="utf-8"?>
<sst xmlns="http://schemas.openxmlformats.org/spreadsheetml/2006/main" count="45" uniqueCount="37">
  <si>
    <t>HOJA DE OFERTA ECONÓMICA RENTA VARIABLE
ANEJO 4.2 LOTE 2</t>
  </si>
  <si>
    <t>PLIEGO DE CONDICIONES PARTICULARES
EXPEDIENTE Nº  202416200014</t>
  </si>
  <si>
    <t>ESTACION</t>
  </si>
  <si>
    <t>Nº LOCAL/ESPACIO</t>
  </si>
  <si>
    <r>
      <t>SUPERFICIE DEL LOCAL O ESPACIO (M</t>
    </r>
    <r>
      <rPr>
        <b/>
        <vertAlign val="superscript"/>
        <sz val="16"/>
        <rFont val="Verdana"/>
        <family val="2"/>
      </rPr>
      <t>2</t>
    </r>
    <r>
      <rPr>
        <b/>
        <sz val="16"/>
        <rFont val="Verdana"/>
        <family val="2"/>
      </rPr>
      <t>)</t>
    </r>
  </si>
  <si>
    <t>ACTIVIDAD</t>
  </si>
  <si>
    <t>RENTA MÍNIMA GARANTIZADA TOTAL CONTRATO</t>
  </si>
  <si>
    <t>BURGOS ROSA MANZANO</t>
  </si>
  <si>
    <t>Restauración - Multitienda</t>
  </si>
  <si>
    <t>Terraza exterior</t>
  </si>
  <si>
    <t>FIRMA Y SELLO EMPRESA OFERTANTE</t>
  </si>
  <si>
    <t>OCULTAR ESTAS COLUMNAS</t>
  </si>
  <si>
    <t>RENTA MINIMA GARANTIZADA ANUAL (*)</t>
  </si>
  <si>
    <r>
      <t xml:space="preserve">VENTAS PREVISTAS </t>
    </r>
    <r>
      <rPr>
        <b/>
        <sz val="14"/>
        <color rgb="FFFF0000"/>
        <rFont val="Verdana"/>
        <family val="2"/>
      </rPr>
      <t>(SOLO A EFECTOS DE VALORACIÓN DE LA OFERTA)</t>
    </r>
    <r>
      <rPr>
        <b/>
        <sz val="14"/>
        <rFont val="Verdana"/>
        <family val="2"/>
      </rPr>
      <t xml:space="preserve"> FIJADAS POR ADIF</t>
    </r>
  </si>
  <si>
    <r>
      <t xml:space="preserve">RENTA ANUAL RESULTANTE </t>
    </r>
    <r>
      <rPr>
        <b/>
        <sz val="14"/>
        <color rgb="FFFF0000"/>
        <rFont val="Verdana"/>
        <family val="2"/>
      </rPr>
      <t>(SOLO A EFECTOS DE VALORACIÓN DE LA OFERTA)</t>
    </r>
    <r>
      <rPr>
        <b/>
        <sz val="14"/>
        <rFont val="Verdana"/>
        <family val="2"/>
      </rPr>
      <t xml:space="preserve"> SEGÚN PORCENTAJE OFERTADO SOBRE  VENTAS PREVISTAS </t>
    </r>
  </si>
  <si>
    <t>PORCENTAJE VARIABLE  OFERTADO (**)</t>
  </si>
  <si>
    <t>RENDONDEO DECIMALES RMGA OFERTADA</t>
  </si>
  <si>
    <t>RENDONDEO VARIABLE OFERTADO</t>
  </si>
  <si>
    <t>RMGA CON % INCREMENTO</t>
  </si>
  <si>
    <t>INCREMENTO ANUAL</t>
  </si>
  <si>
    <t>RMGA con % incremento</t>
  </si>
  <si>
    <t>AÑO 1</t>
  </si>
  <si>
    <t>AÑO 2</t>
  </si>
  <si>
    <t>AÑO 3</t>
  </si>
  <si>
    <t>AÑO 4</t>
  </si>
  <si>
    <t>AÑO 5</t>
  </si>
  <si>
    <t>AÑO 6</t>
  </si>
  <si>
    <t>AÑO 7</t>
  </si>
  <si>
    <t>AÑO 8</t>
  </si>
  <si>
    <t>AÑO 9</t>
  </si>
  <si>
    <t>AÑO 10</t>
  </si>
  <si>
    <t>TOTAL</t>
  </si>
  <si>
    <t>VAN</t>
  </si>
  <si>
    <t>OBSERVACIONES DE Adif:</t>
  </si>
  <si>
    <t>(*) Según lo definido en el punto 3.2 del C.C.P.</t>
  </si>
  <si>
    <r>
      <t>(**) Figurar el porcentaje de renta variable según lo definido en el punto 3.2 del C.C.P. 
       debiendo cumplir las condiciones siguientes:
       • Para el primer año un porcentaje variable mínimo del 3,5%</t>
    </r>
    <r>
      <rPr>
        <b/>
        <sz val="14"/>
        <color indexed="10"/>
        <rFont val="Verdana"/>
        <family val="2"/>
      </rPr>
      <t xml:space="preserve">
</t>
    </r>
    <r>
      <rPr>
        <b/>
        <sz val="14"/>
        <rFont val="Verdana"/>
        <family val="2"/>
      </rPr>
      <t xml:space="preserve">       • </t>
    </r>
    <r>
      <rPr>
        <b/>
        <sz val="14"/>
        <color rgb="FF002060"/>
        <rFont val="Verdana"/>
        <family val="2"/>
      </rPr>
      <t>Ser el mismo para todos los meses de cada año.</t>
    </r>
    <r>
      <rPr>
        <b/>
        <sz val="14"/>
        <rFont val="Verdana"/>
        <family val="2"/>
      </rPr>
      <t xml:space="preserve">
       • Ser igual o mayor al del año anterior.
       • No ser mayor en 2 puntos porcentuales al porcentaje ofrecido en el año anterior.
       • Estar expresado en un solo decimal.
</t>
    </r>
  </si>
  <si>
    <t>NOTA: A CUMPLIMENTAR ÚNICAMENTE LOS CAMPOS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</si>
</sst>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0.00\ &quot;€&quot;;[Red]\-#,##0.00\ &quot;€&quot;"/>
    <numFmt numFmtId="164" formatCode="#,##0\ &quot;€&quot;"/>
    <numFmt numFmtId="165" formatCode="0.0%"/>
    <numFmt numFmtId="166" formatCode="#,##0.00\ &quot;€&quot;"/>
  </numFmts>
  <fonts count="24">
    <font>
      <sz val="11"/>
      <color theme="1"/>
      <name val="Calibri"/>
      <family val="2"/>
      <scheme val="minor"/>
    </font>
    <font>
      <sz val="9"/>
      <color indexed="81"/>
      <name val="Tahoma"/>
      <family val="2"/>
    </font>
    <font>
      <b/>
      <sz val="14"/>
      <color indexed="81"/>
      <name val="Tahoma"/>
      <family val="2"/>
    </font>
    <font>
      <sz val="8"/>
      <name val="Calibri"/>
      <family val="2"/>
      <scheme val="minor"/>
    </font>
    <font>
      <sz val="11"/>
      <color theme="1"/>
      <name val="Verdana"/>
      <family val="2"/>
    </font>
    <font>
      <b/>
      <sz val="22"/>
      <color theme="1"/>
      <name val="Verdana"/>
      <family val="2"/>
    </font>
    <font>
      <b/>
      <sz val="18"/>
      <name val="Verdana"/>
      <family val="2"/>
    </font>
    <font>
      <b/>
      <sz val="22"/>
      <name val="Verdana"/>
      <family val="2"/>
    </font>
    <font>
      <sz val="22"/>
      <name val="Verdana"/>
      <family val="2"/>
    </font>
    <font>
      <sz val="10"/>
      <name val="Verdana"/>
      <family val="2"/>
    </font>
    <font>
      <b/>
      <sz val="16"/>
      <name val="Verdana"/>
      <family val="2"/>
    </font>
    <font>
      <b/>
      <vertAlign val="superscript"/>
      <sz val="16"/>
      <name val="Verdana"/>
      <family val="2"/>
    </font>
    <font>
      <b/>
      <sz val="14"/>
      <name val="Verdana"/>
      <family val="2"/>
    </font>
    <font>
      <sz val="12"/>
      <name val="Verdana"/>
      <family val="2"/>
    </font>
    <font>
      <sz val="14"/>
      <name val="Verdana"/>
      <family val="2"/>
    </font>
    <font>
      <b/>
      <sz val="14"/>
      <color rgb="FFFF0000"/>
      <name val="Verdana"/>
      <family val="2"/>
    </font>
    <font>
      <sz val="10"/>
      <color theme="0"/>
      <name val="Verdana"/>
      <family val="2"/>
    </font>
    <font>
      <sz val="10"/>
      <color indexed="9"/>
      <name val="Verdana"/>
      <family val="2"/>
    </font>
    <font>
      <b/>
      <sz val="9"/>
      <name val="Verdana"/>
      <family val="2"/>
    </font>
    <font>
      <b/>
      <sz val="9"/>
      <color indexed="10"/>
      <name val="Verdana"/>
      <family val="2"/>
    </font>
    <font>
      <b/>
      <sz val="11"/>
      <name val="Verdana"/>
      <family val="2"/>
    </font>
    <font>
      <b/>
      <sz val="10"/>
      <name val="Verdana"/>
      <family val="2"/>
    </font>
    <font>
      <b/>
      <sz val="14"/>
      <color indexed="10"/>
      <name val="Verdana"/>
      <family val="2"/>
    </font>
    <font>
      <b/>
      <sz val="14"/>
      <color rgb="FF002060"/>
      <name val="Verdana"/>
      <family val="2"/>
    </font>
  </fonts>
  <fills count="13">
    <fill>
      <patternFill patternType="none"/>
    </fill>
    <fill>
      <patternFill patternType="gray125"/>
    </fill>
    <fill>
      <patternFill patternType="solid">
        <fgColor rgb="FFDDDDDD"/>
        <bgColor indexed="64"/>
      </patternFill>
    </fill>
    <fill>
      <patternFill patternType="solid">
        <fgColor rgb="FFF7B512"/>
        <bgColor indexed="64"/>
      </patternFill>
    </fill>
    <fill>
      <patternFill patternType="solid">
        <fgColor indexed="9"/>
        <bgColor indexed="64"/>
      </patternFill>
    </fill>
    <fill>
      <patternFill patternType="solid">
        <fgColor theme="0"/>
        <bgColor indexed="64"/>
      </patternFill>
    </fill>
    <fill>
      <patternFill patternType="solid">
        <fgColor rgb="FF92D050"/>
        <bgColor indexed="64"/>
      </patternFill>
    </fill>
    <fill>
      <patternFill patternType="solid">
        <fgColor indexed="13"/>
        <bgColor indexed="64"/>
      </patternFill>
    </fill>
    <fill>
      <patternFill patternType="solid">
        <fgColor indexed="41"/>
        <bgColor indexed="64"/>
      </patternFill>
    </fill>
    <fill>
      <patternFill patternType="solid">
        <fgColor rgb="FFFFFF00"/>
        <bgColor indexed="64"/>
      </patternFill>
    </fill>
    <fill>
      <patternFill patternType="solid">
        <fgColor rgb="FFCCFFFF"/>
        <bgColor indexed="64"/>
      </patternFill>
    </fill>
    <fill>
      <patternFill patternType="solid">
        <fgColor theme="7" tint="0.79998168889431442"/>
        <bgColor indexed="64"/>
      </patternFill>
    </fill>
    <fill>
      <patternFill patternType="solid">
        <fgColor theme="0" tint="-0.14999847407452621"/>
        <bgColor indexed="64"/>
      </patternFill>
    </fill>
  </fills>
  <borders count="33">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medium">
        <color indexed="64"/>
      </left>
      <right/>
      <top/>
      <bottom/>
      <diagonal/>
    </border>
    <border>
      <left style="double">
        <color indexed="64"/>
      </left>
      <right/>
      <top/>
      <bottom/>
      <diagonal/>
    </border>
    <border>
      <left/>
      <right style="double">
        <color indexed="64"/>
      </right>
      <top/>
      <bottom/>
      <diagonal/>
    </border>
    <border>
      <left style="medium">
        <color indexed="64"/>
      </left>
      <right style="medium">
        <color indexed="64"/>
      </right>
      <top style="double">
        <color indexed="64"/>
      </top>
      <bottom/>
      <diagonal/>
    </border>
    <border>
      <left style="medium">
        <color indexed="64"/>
      </left>
      <right style="double">
        <color indexed="64"/>
      </right>
      <top style="double">
        <color indexed="64"/>
      </top>
      <bottom/>
      <diagonal/>
    </border>
    <border>
      <left style="double">
        <color indexed="64"/>
      </left>
      <right style="medium">
        <color indexed="64"/>
      </right>
      <top style="double">
        <color indexed="64"/>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bottom style="double">
        <color indexed="64"/>
      </bottom>
      <diagonal/>
    </border>
    <border>
      <left style="medium">
        <color indexed="64"/>
      </left>
      <right style="double">
        <color indexed="64"/>
      </right>
      <top/>
      <bottom style="double">
        <color indexed="64"/>
      </bottom>
      <diagonal/>
    </border>
  </borders>
  <cellStyleXfs count="1">
    <xf numFmtId="0" fontId="0" fillId="0" borderId="0"/>
  </cellStyleXfs>
  <cellXfs count="90">
    <xf numFmtId="0" fontId="0" fillId="0" borderId="0" xfId="0"/>
    <xf numFmtId="0" fontId="4" fillId="0" borderId="0" xfId="0" applyFont="1"/>
    <xf numFmtId="0" fontId="6" fillId="0" borderId="0" xfId="0" applyFont="1" applyAlignment="1">
      <alignment horizontal="center" vertical="center"/>
    </xf>
    <xf numFmtId="0" fontId="9" fillId="0" borderId="0" xfId="0" applyFont="1" applyAlignment="1">
      <alignment horizontal="center" vertical="center" wrapText="1"/>
    </xf>
    <xf numFmtId="0" fontId="10" fillId="11" borderId="26" xfId="0" applyFont="1" applyFill="1" applyBorder="1" applyAlignment="1">
      <alignment horizontal="center" vertical="center" wrapText="1"/>
    </xf>
    <xf numFmtId="0" fontId="10" fillId="11" borderId="27" xfId="0" applyFont="1" applyFill="1" applyBorder="1" applyAlignment="1">
      <alignment horizontal="center" vertical="center" wrapText="1"/>
    </xf>
    <xf numFmtId="1" fontId="12" fillId="10" borderId="21" xfId="0" applyNumberFormat="1" applyFont="1" applyFill="1" applyBorder="1" applyAlignment="1">
      <alignment horizontal="center" vertical="center"/>
    </xf>
    <xf numFmtId="3" fontId="12" fillId="10" borderId="21" xfId="0" applyNumberFormat="1" applyFont="1" applyFill="1" applyBorder="1" applyAlignment="1">
      <alignment horizontal="center" vertical="center"/>
    </xf>
    <xf numFmtId="0" fontId="12" fillId="10" borderId="21" xfId="0" applyFont="1" applyFill="1" applyBorder="1" applyAlignment="1">
      <alignment horizontal="center" vertical="center" wrapText="1"/>
    </xf>
    <xf numFmtId="0" fontId="13" fillId="0" borderId="0" xfId="0" applyFont="1"/>
    <xf numFmtId="0" fontId="12" fillId="0" borderId="0" xfId="0" applyFont="1" applyAlignment="1">
      <alignment horizontal="center" vertical="center"/>
    </xf>
    <xf numFmtId="0" fontId="9" fillId="0" borderId="0" xfId="0" applyFont="1" applyAlignment="1">
      <alignment vertical="center"/>
    </xf>
    <xf numFmtId="0" fontId="15" fillId="0" borderId="0" xfId="0" applyFont="1" applyAlignment="1">
      <alignment horizontal="center"/>
    </xf>
    <xf numFmtId="0" fontId="16" fillId="0" borderId="0" xfId="0" applyFont="1"/>
    <xf numFmtId="0" fontId="17" fillId="4" borderId="0" xfId="0" applyFont="1" applyFill="1" applyAlignment="1">
      <alignment horizontal="center" vertical="center" wrapText="1"/>
    </xf>
    <xf numFmtId="0" fontId="4" fillId="0" borderId="0" xfId="0" applyFont="1" applyAlignment="1">
      <alignment vertical="center"/>
    </xf>
    <xf numFmtId="0" fontId="9" fillId="0" borderId="6" xfId="0" applyFont="1" applyBorder="1" applyAlignment="1">
      <alignment vertical="center"/>
    </xf>
    <xf numFmtId="0" fontId="12" fillId="10" borderId="12" xfId="0" applyFont="1" applyFill="1" applyBorder="1" applyAlignment="1">
      <alignment horizontal="center" vertical="center" wrapText="1"/>
    </xf>
    <xf numFmtId="0" fontId="12" fillId="10" borderId="13" xfId="0" applyFont="1" applyFill="1" applyBorder="1" applyAlignment="1">
      <alignment horizontal="center" vertical="center" wrapText="1"/>
    </xf>
    <xf numFmtId="0" fontId="12" fillId="10" borderId="14" xfId="0" applyFont="1" applyFill="1" applyBorder="1" applyAlignment="1">
      <alignment horizontal="center" vertical="center" wrapText="1"/>
    </xf>
    <xf numFmtId="0" fontId="18" fillId="3" borderId="13" xfId="0" applyFont="1" applyFill="1" applyBorder="1" applyAlignment="1">
      <alignment horizontal="center" vertical="center" wrapText="1"/>
    </xf>
    <xf numFmtId="0" fontId="18" fillId="9" borderId="13" xfId="0" applyFont="1" applyFill="1" applyBorder="1" applyAlignment="1">
      <alignment horizontal="center" vertical="center" wrapText="1"/>
    </xf>
    <xf numFmtId="0" fontId="12" fillId="10" borderId="28" xfId="0" applyFont="1" applyFill="1" applyBorder="1" applyAlignment="1">
      <alignment horizontal="center" vertical="center"/>
    </xf>
    <xf numFmtId="166" fontId="12" fillId="8" borderId="16" xfId="0" applyNumberFormat="1" applyFont="1" applyFill="1" applyBorder="1" applyAlignment="1">
      <alignment horizontal="center" vertical="center"/>
    </xf>
    <xf numFmtId="165" fontId="12" fillId="0" borderId="17" xfId="0" applyNumberFormat="1" applyFont="1" applyBorder="1" applyAlignment="1" applyProtection="1">
      <alignment horizontal="center" vertical="center"/>
      <protection locked="0"/>
    </xf>
    <xf numFmtId="165" fontId="19" fillId="0" borderId="0" xfId="0" applyNumberFormat="1" applyFont="1" applyAlignment="1">
      <alignment horizontal="center" vertical="center" wrapText="1"/>
    </xf>
    <xf numFmtId="10" fontId="9" fillId="5" borderId="0" xfId="0" applyNumberFormat="1" applyFont="1" applyFill="1"/>
    <xf numFmtId="4" fontId="4" fillId="0" borderId="0" xfId="0" applyNumberFormat="1" applyFont="1" applyProtection="1">
      <protection locked="0"/>
    </xf>
    <xf numFmtId="10" fontId="20" fillId="6" borderId="0" xfId="0" applyNumberFormat="1" applyFont="1" applyFill="1" applyAlignment="1" applyProtection="1">
      <alignment horizontal="center" vertical="center"/>
      <protection locked="0"/>
    </xf>
    <xf numFmtId="0" fontId="12" fillId="10" borderId="18" xfId="0" applyFont="1" applyFill="1" applyBorder="1" applyAlignment="1">
      <alignment horizontal="center" vertical="center"/>
    </xf>
    <xf numFmtId="4" fontId="4" fillId="0" borderId="0" xfId="0" applyNumberFormat="1" applyFont="1"/>
    <xf numFmtId="0" fontId="6" fillId="10" borderId="19" xfId="0" applyFont="1" applyFill="1" applyBorder="1" applyAlignment="1">
      <alignment horizontal="center" vertical="center"/>
    </xf>
    <xf numFmtId="166" fontId="6" fillId="8" borderId="20" xfId="0" applyNumberFormat="1" applyFont="1" applyFill="1" applyBorder="1" applyAlignment="1">
      <alignment horizontal="center" vertical="center"/>
    </xf>
    <xf numFmtId="165" fontId="10" fillId="10" borderId="22" xfId="0" applyNumberFormat="1" applyFont="1" applyFill="1" applyBorder="1" applyAlignment="1">
      <alignment horizontal="center" vertical="center" wrapText="1"/>
    </xf>
    <xf numFmtId="164" fontId="12" fillId="0" borderId="0" xfId="0" applyNumberFormat="1" applyFont="1" applyAlignment="1">
      <alignment horizontal="center" vertical="center" wrapText="1"/>
    </xf>
    <xf numFmtId="10" fontId="16" fillId="5" borderId="0" xfId="0" applyNumberFormat="1" applyFont="1" applyFill="1"/>
    <xf numFmtId="8" fontId="10" fillId="0" borderId="0" xfId="0" applyNumberFormat="1" applyFont="1" applyAlignment="1">
      <alignment horizontal="center" vertical="center" wrapText="1"/>
    </xf>
    <xf numFmtId="4" fontId="10" fillId="7" borderId="4" xfId="0" applyNumberFormat="1" applyFont="1" applyFill="1" applyBorder="1" applyAlignment="1">
      <alignment horizontal="center" vertical="center" wrapText="1"/>
    </xf>
    <xf numFmtId="4" fontId="10" fillId="0" borderId="23" xfId="0" applyNumberFormat="1" applyFont="1" applyBorder="1" applyAlignment="1">
      <alignment horizontal="center" vertical="center" wrapText="1"/>
    </xf>
    <xf numFmtId="166" fontId="12" fillId="0" borderId="0" xfId="0" applyNumberFormat="1" applyFont="1" applyAlignment="1">
      <alignment horizontal="center" vertical="center" wrapText="1"/>
    </xf>
    <xf numFmtId="0" fontId="21" fillId="0" borderId="0" xfId="0" applyFont="1" applyAlignment="1">
      <alignment horizontal="center" vertical="center"/>
    </xf>
    <xf numFmtId="0" fontId="10" fillId="2" borderId="1" xfId="0" applyFont="1" applyFill="1" applyBorder="1" applyAlignment="1">
      <alignment horizontal="left" vertical="center"/>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xf>
    <xf numFmtId="0" fontId="14" fillId="0" borderId="0" xfId="0" applyFont="1" applyAlignment="1">
      <alignment vertical="center"/>
    </xf>
    <xf numFmtId="0" fontId="13" fillId="0" borderId="0" xfId="0" applyFont="1" applyAlignment="1">
      <alignment horizontal="center"/>
    </xf>
    <xf numFmtId="0" fontId="21" fillId="0" borderId="0" xfId="0" applyFont="1" applyAlignment="1">
      <alignment horizontal="left"/>
    </xf>
    <xf numFmtId="166" fontId="12" fillId="8" borderId="16" xfId="0" applyNumberFormat="1" applyFont="1" applyFill="1" applyBorder="1" applyAlignment="1">
      <alignment horizontal="center" vertical="center" wrapText="1"/>
    </xf>
    <xf numFmtId="166" fontId="6" fillId="8" borderId="21" xfId="0" applyNumberFormat="1" applyFont="1" applyFill="1" applyBorder="1" applyAlignment="1">
      <alignment horizontal="center" vertical="center" wrapText="1"/>
    </xf>
    <xf numFmtId="166" fontId="12" fillId="2" borderId="16" xfId="0" applyNumberFormat="1" applyFont="1" applyFill="1" applyBorder="1" applyAlignment="1">
      <alignment horizontal="center" vertical="center" wrapText="1"/>
    </xf>
    <xf numFmtId="166" fontId="10" fillId="8" borderId="20" xfId="0" applyNumberFormat="1" applyFont="1" applyFill="1" applyBorder="1" applyAlignment="1">
      <alignment horizontal="center" vertical="center" wrapText="1"/>
    </xf>
    <xf numFmtId="165" fontId="4" fillId="0" borderId="0" xfId="0" applyNumberFormat="1" applyFont="1" applyAlignment="1">
      <alignment vertical="center"/>
    </xf>
    <xf numFmtId="166" fontId="12" fillId="10" borderId="15" xfId="0" applyNumberFormat="1" applyFont="1" applyFill="1" applyBorder="1" applyAlignment="1">
      <alignment horizontal="center" vertical="center"/>
    </xf>
    <xf numFmtId="166" fontId="12" fillId="10" borderId="17" xfId="0" applyNumberFormat="1" applyFont="1" applyFill="1" applyBorder="1" applyAlignment="1">
      <alignment horizontal="center"/>
    </xf>
    <xf numFmtId="166" fontId="12" fillId="10" borderId="32" xfId="0" applyNumberFormat="1" applyFont="1" applyFill="1" applyBorder="1" applyAlignment="1">
      <alignment horizontal="center"/>
    </xf>
    <xf numFmtId="0" fontId="5" fillId="12" borderId="1" xfId="0" applyFont="1" applyFill="1" applyBorder="1" applyAlignment="1">
      <alignment horizontal="center" vertical="center" wrapText="1"/>
    </xf>
    <xf numFmtId="0" fontId="5" fillId="12" borderId="2" xfId="0" applyFont="1" applyFill="1" applyBorder="1" applyAlignment="1">
      <alignment horizontal="center"/>
    </xf>
    <xf numFmtId="0" fontId="5" fillId="12" borderId="3" xfId="0" applyFont="1" applyFill="1" applyBorder="1" applyAlignment="1">
      <alignment horizontal="center"/>
    </xf>
    <xf numFmtId="0" fontId="5" fillId="12" borderId="24" xfId="0" applyFont="1" applyFill="1" applyBorder="1" applyAlignment="1">
      <alignment horizontal="center"/>
    </xf>
    <xf numFmtId="0" fontId="5" fillId="12" borderId="0" xfId="0" applyFont="1" applyFill="1" applyAlignment="1">
      <alignment horizontal="center"/>
    </xf>
    <xf numFmtId="0" fontId="5" fillId="12" borderId="25" xfId="0" applyFont="1" applyFill="1" applyBorder="1" applyAlignment="1">
      <alignment horizontal="center"/>
    </xf>
    <xf numFmtId="0" fontId="5" fillId="12" borderId="4" xfId="0" applyFont="1" applyFill="1" applyBorder="1" applyAlignment="1">
      <alignment horizontal="center"/>
    </xf>
    <xf numFmtId="0" fontId="5" fillId="12" borderId="5" xfId="0" applyFont="1" applyFill="1" applyBorder="1" applyAlignment="1">
      <alignment horizontal="center"/>
    </xf>
    <xf numFmtId="0" fontId="5" fillId="12" borderId="6" xfId="0" applyFont="1" applyFill="1" applyBorder="1" applyAlignment="1">
      <alignment horizontal="center"/>
    </xf>
    <xf numFmtId="0" fontId="15" fillId="0" borderId="0" xfId="0" applyFont="1" applyAlignment="1">
      <alignment horizontal="center"/>
    </xf>
    <xf numFmtId="0" fontId="7" fillId="10" borderId="7" xfId="0" applyFont="1" applyFill="1" applyBorder="1" applyAlignment="1">
      <alignment horizontal="center" vertical="center" wrapText="1"/>
    </xf>
    <xf numFmtId="0" fontId="7" fillId="10" borderId="8" xfId="0" applyFont="1" applyFill="1" applyBorder="1" applyAlignment="1">
      <alignment horizontal="center" vertical="center" wrapText="1"/>
    </xf>
    <xf numFmtId="0" fontId="8" fillId="10" borderId="8" xfId="0" applyFont="1" applyFill="1" applyBorder="1" applyAlignment="1">
      <alignment horizontal="center" vertical="center" wrapText="1"/>
    </xf>
    <xf numFmtId="0" fontId="8" fillId="10" borderId="9" xfId="0" applyFont="1" applyFill="1" applyBorder="1" applyAlignment="1">
      <alignment horizontal="center" vertical="center" wrapText="1"/>
    </xf>
    <xf numFmtId="0" fontId="10" fillId="11" borderId="1" xfId="0" applyFont="1" applyFill="1" applyBorder="1" applyAlignment="1">
      <alignment horizontal="center" vertical="center"/>
    </xf>
    <xf numFmtId="0" fontId="10" fillId="11" borderId="2" xfId="0" applyFont="1" applyFill="1" applyBorder="1" applyAlignment="1">
      <alignment horizontal="center" vertical="center"/>
    </xf>
    <xf numFmtId="0" fontId="21" fillId="0" borderId="0" xfId="0" applyFont="1" applyAlignment="1">
      <alignment horizontal="left"/>
    </xf>
    <xf numFmtId="0" fontId="10" fillId="10" borderId="29" xfId="0" applyFont="1" applyFill="1" applyBorder="1" applyAlignment="1">
      <alignment horizontal="center" wrapText="1"/>
    </xf>
    <xf numFmtId="0" fontId="10" fillId="10" borderId="30" xfId="0" applyFont="1" applyFill="1" applyBorder="1" applyAlignment="1">
      <alignment horizontal="center" wrapText="1"/>
    </xf>
    <xf numFmtId="0" fontId="10" fillId="11" borderId="7" xfId="0" applyFont="1" applyFill="1" applyBorder="1" applyAlignment="1">
      <alignment horizontal="center" vertical="center" wrapText="1"/>
    </xf>
    <xf numFmtId="0" fontId="4" fillId="11" borderId="10" xfId="0" applyFont="1" applyFill="1" applyBorder="1" applyAlignment="1">
      <alignment horizontal="center" vertical="center" wrapText="1"/>
    </xf>
    <xf numFmtId="0" fontId="10" fillId="0" borderId="11"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2" fillId="2" borderId="24"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25" xfId="0" applyFont="1" applyFill="1" applyBorder="1" applyAlignment="1">
      <alignment horizontal="left" vertical="center" wrapText="1"/>
    </xf>
    <xf numFmtId="0" fontId="12" fillId="2" borderId="4" xfId="0" applyFont="1" applyFill="1" applyBorder="1" applyAlignment="1">
      <alignment horizontal="left" vertical="top" wrapText="1"/>
    </xf>
    <xf numFmtId="0" fontId="12" fillId="2" borderId="5" xfId="0" applyFont="1" applyFill="1" applyBorder="1" applyAlignment="1">
      <alignment horizontal="left" vertical="top" wrapText="1"/>
    </xf>
    <xf numFmtId="0" fontId="12" fillId="2" borderId="6" xfId="0" applyFont="1" applyFill="1" applyBorder="1" applyAlignment="1">
      <alignment horizontal="left" vertical="top" wrapText="1"/>
    </xf>
    <xf numFmtId="0" fontId="6" fillId="2" borderId="0" xfId="0" applyFont="1" applyFill="1" applyAlignment="1">
      <alignment horizontal="left" vertical="center"/>
    </xf>
    <xf numFmtId="0" fontId="10" fillId="7" borderId="7" xfId="0" applyFont="1" applyFill="1" applyBorder="1" applyAlignment="1">
      <alignment horizontal="center" vertical="center"/>
    </xf>
    <xf numFmtId="0" fontId="10" fillId="7" borderId="9" xfId="0" applyFont="1" applyFill="1" applyBorder="1" applyAlignment="1">
      <alignment horizontal="center" vertical="center"/>
    </xf>
    <xf numFmtId="0" fontId="10" fillId="10" borderId="4" xfId="0" applyFont="1" applyFill="1" applyBorder="1" applyAlignment="1">
      <alignment horizontal="center" wrapText="1"/>
    </xf>
    <xf numFmtId="0" fontId="10" fillId="10" borderId="31" xfId="0" applyFont="1" applyFill="1" applyBorder="1" applyAlignment="1">
      <alignment horizontal="center" wrapText="1"/>
    </xf>
  </cellXfs>
  <cellStyles count="1">
    <cellStyle name="Normal" xfId="0" builtinId="0"/>
  </cellStyles>
  <dxfs count="18">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10"/>
      </font>
    </dxf>
    <dxf>
      <font>
        <condense val="0"/>
        <extend val="0"/>
        <color indexed="9"/>
      </font>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41121-0A7F-4F83-8CE7-2006300F81E4}">
  <sheetPr>
    <pageSetUpPr fitToPage="1"/>
  </sheetPr>
  <dimension ref="A1:WVW38"/>
  <sheetViews>
    <sheetView showGridLines="0" tabSelected="1" topLeftCell="B10" zoomScale="60" zoomScaleNormal="60" workbookViewId="0">
      <selection activeCell="F22" sqref="F22"/>
    </sheetView>
  </sheetViews>
  <sheetFormatPr baseColWidth="10" defaultColWidth="11.453125" defaultRowHeight="13.5"/>
  <cols>
    <col min="1" max="1" width="11.453125" style="1" hidden="1" customWidth="1"/>
    <col min="2" max="2" width="20.26953125" style="1" customWidth="1"/>
    <col min="3" max="3" width="30.26953125" style="1" customWidth="1"/>
    <col min="4" max="4" width="33.1796875" style="1" customWidth="1"/>
    <col min="5" max="5" width="34" style="1" customWidth="1"/>
    <col min="6" max="6" width="37.1796875" style="1" customWidth="1"/>
    <col min="7" max="7" width="41.453125" style="1" customWidth="1"/>
    <col min="8" max="8" width="2.81640625" style="1" customWidth="1"/>
    <col min="9" max="10" width="11.453125" style="1" hidden="1" customWidth="1"/>
    <col min="11" max="11" width="20.7265625" style="1" hidden="1" customWidth="1"/>
    <col min="12" max="12" width="12.54296875" style="1" hidden="1" customWidth="1"/>
    <col min="13" max="17" width="11.453125" style="1" hidden="1" customWidth="1"/>
    <col min="18" max="258" width="11.453125" style="1"/>
    <col min="259" max="259" width="20.26953125" style="1" customWidth="1"/>
    <col min="260" max="260" width="24.1796875" style="1" customWidth="1"/>
    <col min="261" max="261" width="33.1796875" style="1" customWidth="1"/>
    <col min="262" max="262" width="29" style="1" customWidth="1"/>
    <col min="263" max="263" width="37.1796875" style="1" customWidth="1"/>
    <col min="264" max="264" width="41.453125" style="1" customWidth="1"/>
    <col min="265" max="265" width="2.81640625" style="1" customWidth="1"/>
    <col min="266" max="267" width="11.453125" style="1"/>
    <col min="268" max="271" width="11.453125" style="1" hidden="1" customWidth="1"/>
    <col min="272" max="514" width="11.453125" style="1"/>
    <col min="515" max="515" width="20.26953125" style="1" customWidth="1"/>
    <col min="516" max="516" width="24.1796875" style="1" customWidth="1"/>
    <col min="517" max="517" width="33.1796875" style="1" customWidth="1"/>
    <col min="518" max="518" width="29" style="1" customWidth="1"/>
    <col min="519" max="519" width="37.1796875" style="1" customWidth="1"/>
    <col min="520" max="520" width="41.453125" style="1" customWidth="1"/>
    <col min="521" max="521" width="2.81640625" style="1" customWidth="1"/>
    <col min="522" max="523" width="11.453125" style="1"/>
    <col min="524" max="527" width="11.453125" style="1" hidden="1" customWidth="1"/>
    <col min="528" max="770" width="11.453125" style="1"/>
    <col min="771" max="771" width="20.26953125" style="1" customWidth="1"/>
    <col min="772" max="772" width="24.1796875" style="1" customWidth="1"/>
    <col min="773" max="773" width="33.1796875" style="1" customWidth="1"/>
    <col min="774" max="774" width="29" style="1" customWidth="1"/>
    <col min="775" max="775" width="37.1796875" style="1" customWidth="1"/>
    <col min="776" max="776" width="41.453125" style="1" customWidth="1"/>
    <col min="777" max="777" width="2.81640625" style="1" customWidth="1"/>
    <col min="778" max="779" width="11.453125" style="1"/>
    <col min="780" max="783" width="11.453125" style="1" hidden="1" customWidth="1"/>
    <col min="784" max="1026" width="11.453125" style="1"/>
    <col min="1027" max="1027" width="20.26953125" style="1" customWidth="1"/>
    <col min="1028" max="1028" width="24.1796875" style="1" customWidth="1"/>
    <col min="1029" max="1029" width="33.1796875" style="1" customWidth="1"/>
    <col min="1030" max="1030" width="29" style="1" customWidth="1"/>
    <col min="1031" max="1031" width="37.1796875" style="1" customWidth="1"/>
    <col min="1032" max="1032" width="41.453125" style="1" customWidth="1"/>
    <col min="1033" max="1033" width="2.81640625" style="1" customWidth="1"/>
    <col min="1034" max="1035" width="11.453125" style="1"/>
    <col min="1036" max="1039" width="11.453125" style="1" hidden="1" customWidth="1"/>
    <col min="1040" max="1282" width="11.453125" style="1"/>
    <col min="1283" max="1283" width="20.26953125" style="1" customWidth="1"/>
    <col min="1284" max="1284" width="24.1796875" style="1" customWidth="1"/>
    <col min="1285" max="1285" width="33.1796875" style="1" customWidth="1"/>
    <col min="1286" max="1286" width="29" style="1" customWidth="1"/>
    <col min="1287" max="1287" width="37.1796875" style="1" customWidth="1"/>
    <col min="1288" max="1288" width="41.453125" style="1" customWidth="1"/>
    <col min="1289" max="1289" width="2.81640625" style="1" customWidth="1"/>
    <col min="1290" max="1291" width="11.453125" style="1"/>
    <col min="1292" max="1295" width="11.453125" style="1" hidden="1" customWidth="1"/>
    <col min="1296" max="1538" width="11.453125" style="1"/>
    <col min="1539" max="1539" width="20.26953125" style="1" customWidth="1"/>
    <col min="1540" max="1540" width="24.1796875" style="1" customWidth="1"/>
    <col min="1541" max="1541" width="33.1796875" style="1" customWidth="1"/>
    <col min="1542" max="1542" width="29" style="1" customWidth="1"/>
    <col min="1543" max="1543" width="37.1796875" style="1" customWidth="1"/>
    <col min="1544" max="1544" width="41.453125" style="1" customWidth="1"/>
    <col min="1545" max="1545" width="2.81640625" style="1" customWidth="1"/>
    <col min="1546" max="1547" width="11.453125" style="1"/>
    <col min="1548" max="1551" width="11.453125" style="1" hidden="1" customWidth="1"/>
    <col min="1552" max="1794" width="11.453125" style="1"/>
    <col min="1795" max="1795" width="20.26953125" style="1" customWidth="1"/>
    <col min="1796" max="1796" width="24.1796875" style="1" customWidth="1"/>
    <col min="1797" max="1797" width="33.1796875" style="1" customWidth="1"/>
    <col min="1798" max="1798" width="29" style="1" customWidth="1"/>
    <col min="1799" max="1799" width="37.1796875" style="1" customWidth="1"/>
    <col min="1800" max="1800" width="41.453125" style="1" customWidth="1"/>
    <col min="1801" max="1801" width="2.81640625" style="1" customWidth="1"/>
    <col min="1802" max="1803" width="11.453125" style="1"/>
    <col min="1804" max="1807" width="11.453125" style="1" hidden="1" customWidth="1"/>
    <col min="1808" max="2050" width="11.453125" style="1"/>
    <col min="2051" max="2051" width="20.26953125" style="1" customWidth="1"/>
    <col min="2052" max="2052" width="24.1796875" style="1" customWidth="1"/>
    <col min="2053" max="2053" width="33.1796875" style="1" customWidth="1"/>
    <col min="2054" max="2054" width="29" style="1" customWidth="1"/>
    <col min="2055" max="2055" width="37.1796875" style="1" customWidth="1"/>
    <col min="2056" max="2056" width="41.453125" style="1" customWidth="1"/>
    <col min="2057" max="2057" width="2.81640625" style="1" customWidth="1"/>
    <col min="2058" max="2059" width="11.453125" style="1"/>
    <col min="2060" max="2063" width="11.453125" style="1" hidden="1" customWidth="1"/>
    <col min="2064" max="2306" width="11.453125" style="1"/>
    <col min="2307" max="2307" width="20.26953125" style="1" customWidth="1"/>
    <col min="2308" max="2308" width="24.1796875" style="1" customWidth="1"/>
    <col min="2309" max="2309" width="33.1796875" style="1" customWidth="1"/>
    <col min="2310" max="2310" width="29" style="1" customWidth="1"/>
    <col min="2311" max="2311" width="37.1796875" style="1" customWidth="1"/>
    <col min="2312" max="2312" width="41.453125" style="1" customWidth="1"/>
    <col min="2313" max="2313" width="2.81640625" style="1" customWidth="1"/>
    <col min="2314" max="2315" width="11.453125" style="1"/>
    <col min="2316" max="2319" width="11.453125" style="1" hidden="1" customWidth="1"/>
    <col min="2320" max="2562" width="11.453125" style="1"/>
    <col min="2563" max="2563" width="20.26953125" style="1" customWidth="1"/>
    <col min="2564" max="2564" width="24.1796875" style="1" customWidth="1"/>
    <col min="2565" max="2565" width="33.1796875" style="1" customWidth="1"/>
    <col min="2566" max="2566" width="29" style="1" customWidth="1"/>
    <col min="2567" max="2567" width="37.1796875" style="1" customWidth="1"/>
    <col min="2568" max="2568" width="41.453125" style="1" customWidth="1"/>
    <col min="2569" max="2569" width="2.81640625" style="1" customWidth="1"/>
    <col min="2570" max="2571" width="11.453125" style="1"/>
    <col min="2572" max="2575" width="11.453125" style="1" hidden="1" customWidth="1"/>
    <col min="2576" max="2818" width="11.453125" style="1"/>
    <col min="2819" max="2819" width="20.26953125" style="1" customWidth="1"/>
    <col min="2820" max="2820" width="24.1796875" style="1" customWidth="1"/>
    <col min="2821" max="2821" width="33.1796875" style="1" customWidth="1"/>
    <col min="2822" max="2822" width="29" style="1" customWidth="1"/>
    <col min="2823" max="2823" width="37.1796875" style="1" customWidth="1"/>
    <col min="2824" max="2824" width="41.453125" style="1" customWidth="1"/>
    <col min="2825" max="2825" width="2.81640625" style="1" customWidth="1"/>
    <col min="2826" max="2827" width="11.453125" style="1"/>
    <col min="2828" max="2831" width="11.453125" style="1" hidden="1" customWidth="1"/>
    <col min="2832" max="3074" width="11.453125" style="1"/>
    <col min="3075" max="3075" width="20.26953125" style="1" customWidth="1"/>
    <col min="3076" max="3076" width="24.1796875" style="1" customWidth="1"/>
    <col min="3077" max="3077" width="33.1796875" style="1" customWidth="1"/>
    <col min="3078" max="3078" width="29" style="1" customWidth="1"/>
    <col min="3079" max="3079" width="37.1796875" style="1" customWidth="1"/>
    <col min="3080" max="3080" width="41.453125" style="1" customWidth="1"/>
    <col min="3081" max="3081" width="2.81640625" style="1" customWidth="1"/>
    <col min="3082" max="3083" width="11.453125" style="1"/>
    <col min="3084" max="3087" width="11.453125" style="1" hidden="1" customWidth="1"/>
    <col min="3088" max="3330" width="11.453125" style="1"/>
    <col min="3331" max="3331" width="20.26953125" style="1" customWidth="1"/>
    <col min="3332" max="3332" width="24.1796875" style="1" customWidth="1"/>
    <col min="3333" max="3333" width="33.1796875" style="1" customWidth="1"/>
    <col min="3334" max="3334" width="29" style="1" customWidth="1"/>
    <col min="3335" max="3335" width="37.1796875" style="1" customWidth="1"/>
    <col min="3336" max="3336" width="41.453125" style="1" customWidth="1"/>
    <col min="3337" max="3337" width="2.81640625" style="1" customWidth="1"/>
    <col min="3338" max="3339" width="11.453125" style="1"/>
    <col min="3340" max="3343" width="11.453125" style="1" hidden="1" customWidth="1"/>
    <col min="3344" max="3586" width="11.453125" style="1"/>
    <col min="3587" max="3587" width="20.26953125" style="1" customWidth="1"/>
    <col min="3588" max="3588" width="24.1796875" style="1" customWidth="1"/>
    <col min="3589" max="3589" width="33.1796875" style="1" customWidth="1"/>
    <col min="3590" max="3590" width="29" style="1" customWidth="1"/>
    <col min="3591" max="3591" width="37.1796875" style="1" customWidth="1"/>
    <col min="3592" max="3592" width="41.453125" style="1" customWidth="1"/>
    <col min="3593" max="3593" width="2.81640625" style="1" customWidth="1"/>
    <col min="3594" max="3595" width="11.453125" style="1"/>
    <col min="3596" max="3599" width="11.453125" style="1" hidden="1" customWidth="1"/>
    <col min="3600" max="3842" width="11.453125" style="1"/>
    <col min="3843" max="3843" width="20.26953125" style="1" customWidth="1"/>
    <col min="3844" max="3844" width="24.1796875" style="1" customWidth="1"/>
    <col min="3845" max="3845" width="33.1796875" style="1" customWidth="1"/>
    <col min="3846" max="3846" width="29" style="1" customWidth="1"/>
    <col min="3847" max="3847" width="37.1796875" style="1" customWidth="1"/>
    <col min="3848" max="3848" width="41.453125" style="1" customWidth="1"/>
    <col min="3849" max="3849" width="2.81640625" style="1" customWidth="1"/>
    <col min="3850" max="3851" width="11.453125" style="1"/>
    <col min="3852" max="3855" width="11.453125" style="1" hidden="1" customWidth="1"/>
    <col min="3856" max="4098" width="11.453125" style="1"/>
    <col min="4099" max="4099" width="20.26953125" style="1" customWidth="1"/>
    <col min="4100" max="4100" width="24.1796875" style="1" customWidth="1"/>
    <col min="4101" max="4101" width="33.1796875" style="1" customWidth="1"/>
    <col min="4102" max="4102" width="29" style="1" customWidth="1"/>
    <col min="4103" max="4103" width="37.1796875" style="1" customWidth="1"/>
    <col min="4104" max="4104" width="41.453125" style="1" customWidth="1"/>
    <col min="4105" max="4105" width="2.81640625" style="1" customWidth="1"/>
    <col min="4106" max="4107" width="11.453125" style="1"/>
    <col min="4108" max="4111" width="11.453125" style="1" hidden="1" customWidth="1"/>
    <col min="4112" max="4354" width="11.453125" style="1"/>
    <col min="4355" max="4355" width="20.26953125" style="1" customWidth="1"/>
    <col min="4356" max="4356" width="24.1796875" style="1" customWidth="1"/>
    <col min="4357" max="4357" width="33.1796875" style="1" customWidth="1"/>
    <col min="4358" max="4358" width="29" style="1" customWidth="1"/>
    <col min="4359" max="4359" width="37.1796875" style="1" customWidth="1"/>
    <col min="4360" max="4360" width="41.453125" style="1" customWidth="1"/>
    <col min="4361" max="4361" width="2.81640625" style="1" customWidth="1"/>
    <col min="4362" max="4363" width="11.453125" style="1"/>
    <col min="4364" max="4367" width="11.453125" style="1" hidden="1" customWidth="1"/>
    <col min="4368" max="4610" width="11.453125" style="1"/>
    <col min="4611" max="4611" width="20.26953125" style="1" customWidth="1"/>
    <col min="4612" max="4612" width="24.1796875" style="1" customWidth="1"/>
    <col min="4613" max="4613" width="33.1796875" style="1" customWidth="1"/>
    <col min="4614" max="4614" width="29" style="1" customWidth="1"/>
    <col min="4615" max="4615" width="37.1796875" style="1" customWidth="1"/>
    <col min="4616" max="4616" width="41.453125" style="1" customWidth="1"/>
    <col min="4617" max="4617" width="2.81640625" style="1" customWidth="1"/>
    <col min="4618" max="4619" width="11.453125" style="1"/>
    <col min="4620" max="4623" width="11.453125" style="1" hidden="1" customWidth="1"/>
    <col min="4624" max="4866" width="11.453125" style="1"/>
    <col min="4867" max="4867" width="20.26953125" style="1" customWidth="1"/>
    <col min="4868" max="4868" width="24.1796875" style="1" customWidth="1"/>
    <col min="4869" max="4869" width="33.1796875" style="1" customWidth="1"/>
    <col min="4870" max="4870" width="29" style="1" customWidth="1"/>
    <col min="4871" max="4871" width="37.1796875" style="1" customWidth="1"/>
    <col min="4872" max="4872" width="41.453125" style="1" customWidth="1"/>
    <col min="4873" max="4873" width="2.81640625" style="1" customWidth="1"/>
    <col min="4874" max="4875" width="11.453125" style="1"/>
    <col min="4876" max="4879" width="11.453125" style="1" hidden="1" customWidth="1"/>
    <col min="4880" max="5122" width="11.453125" style="1"/>
    <col min="5123" max="5123" width="20.26953125" style="1" customWidth="1"/>
    <col min="5124" max="5124" width="24.1796875" style="1" customWidth="1"/>
    <col min="5125" max="5125" width="33.1796875" style="1" customWidth="1"/>
    <col min="5126" max="5126" width="29" style="1" customWidth="1"/>
    <col min="5127" max="5127" width="37.1796875" style="1" customWidth="1"/>
    <col min="5128" max="5128" width="41.453125" style="1" customWidth="1"/>
    <col min="5129" max="5129" width="2.81640625" style="1" customWidth="1"/>
    <col min="5130" max="5131" width="11.453125" style="1"/>
    <col min="5132" max="5135" width="11.453125" style="1" hidden="1" customWidth="1"/>
    <col min="5136" max="5378" width="11.453125" style="1"/>
    <col min="5379" max="5379" width="20.26953125" style="1" customWidth="1"/>
    <col min="5380" max="5380" width="24.1796875" style="1" customWidth="1"/>
    <col min="5381" max="5381" width="33.1796875" style="1" customWidth="1"/>
    <col min="5382" max="5382" width="29" style="1" customWidth="1"/>
    <col min="5383" max="5383" width="37.1796875" style="1" customWidth="1"/>
    <col min="5384" max="5384" width="41.453125" style="1" customWidth="1"/>
    <col min="5385" max="5385" width="2.81640625" style="1" customWidth="1"/>
    <col min="5386" max="5387" width="11.453125" style="1"/>
    <col min="5388" max="5391" width="11.453125" style="1" hidden="1" customWidth="1"/>
    <col min="5392" max="5634" width="11.453125" style="1"/>
    <col min="5635" max="5635" width="20.26953125" style="1" customWidth="1"/>
    <col min="5636" max="5636" width="24.1796875" style="1" customWidth="1"/>
    <col min="5637" max="5637" width="33.1796875" style="1" customWidth="1"/>
    <col min="5638" max="5638" width="29" style="1" customWidth="1"/>
    <col min="5639" max="5639" width="37.1796875" style="1" customWidth="1"/>
    <col min="5640" max="5640" width="41.453125" style="1" customWidth="1"/>
    <col min="5641" max="5641" width="2.81640625" style="1" customWidth="1"/>
    <col min="5642" max="5643" width="11.453125" style="1"/>
    <col min="5644" max="5647" width="11.453125" style="1" hidden="1" customWidth="1"/>
    <col min="5648" max="5890" width="11.453125" style="1"/>
    <col min="5891" max="5891" width="20.26953125" style="1" customWidth="1"/>
    <col min="5892" max="5892" width="24.1796875" style="1" customWidth="1"/>
    <col min="5893" max="5893" width="33.1796875" style="1" customWidth="1"/>
    <col min="5894" max="5894" width="29" style="1" customWidth="1"/>
    <col min="5895" max="5895" width="37.1796875" style="1" customWidth="1"/>
    <col min="5896" max="5896" width="41.453125" style="1" customWidth="1"/>
    <col min="5897" max="5897" width="2.81640625" style="1" customWidth="1"/>
    <col min="5898" max="5899" width="11.453125" style="1"/>
    <col min="5900" max="5903" width="11.453125" style="1" hidden="1" customWidth="1"/>
    <col min="5904" max="6146" width="11.453125" style="1"/>
    <col min="6147" max="6147" width="20.26953125" style="1" customWidth="1"/>
    <col min="6148" max="6148" width="24.1796875" style="1" customWidth="1"/>
    <col min="6149" max="6149" width="33.1796875" style="1" customWidth="1"/>
    <col min="6150" max="6150" width="29" style="1" customWidth="1"/>
    <col min="6151" max="6151" width="37.1796875" style="1" customWidth="1"/>
    <col min="6152" max="6152" width="41.453125" style="1" customWidth="1"/>
    <col min="6153" max="6153" width="2.81640625" style="1" customWidth="1"/>
    <col min="6154" max="6155" width="11.453125" style="1"/>
    <col min="6156" max="6159" width="11.453125" style="1" hidden="1" customWidth="1"/>
    <col min="6160" max="6402" width="11.453125" style="1"/>
    <col min="6403" max="6403" width="20.26953125" style="1" customWidth="1"/>
    <col min="6404" max="6404" width="24.1796875" style="1" customWidth="1"/>
    <col min="6405" max="6405" width="33.1796875" style="1" customWidth="1"/>
    <col min="6406" max="6406" width="29" style="1" customWidth="1"/>
    <col min="6407" max="6407" width="37.1796875" style="1" customWidth="1"/>
    <col min="6408" max="6408" width="41.453125" style="1" customWidth="1"/>
    <col min="6409" max="6409" width="2.81640625" style="1" customWidth="1"/>
    <col min="6410" max="6411" width="11.453125" style="1"/>
    <col min="6412" max="6415" width="11.453125" style="1" hidden="1" customWidth="1"/>
    <col min="6416" max="6658" width="11.453125" style="1"/>
    <col min="6659" max="6659" width="20.26953125" style="1" customWidth="1"/>
    <col min="6660" max="6660" width="24.1796875" style="1" customWidth="1"/>
    <col min="6661" max="6661" width="33.1796875" style="1" customWidth="1"/>
    <col min="6662" max="6662" width="29" style="1" customWidth="1"/>
    <col min="6663" max="6663" width="37.1796875" style="1" customWidth="1"/>
    <col min="6664" max="6664" width="41.453125" style="1" customWidth="1"/>
    <col min="6665" max="6665" width="2.81640625" style="1" customWidth="1"/>
    <col min="6666" max="6667" width="11.453125" style="1"/>
    <col min="6668" max="6671" width="11.453125" style="1" hidden="1" customWidth="1"/>
    <col min="6672" max="6914" width="11.453125" style="1"/>
    <col min="6915" max="6915" width="20.26953125" style="1" customWidth="1"/>
    <col min="6916" max="6916" width="24.1796875" style="1" customWidth="1"/>
    <col min="6917" max="6917" width="33.1796875" style="1" customWidth="1"/>
    <col min="6918" max="6918" width="29" style="1" customWidth="1"/>
    <col min="6919" max="6919" width="37.1796875" style="1" customWidth="1"/>
    <col min="6920" max="6920" width="41.453125" style="1" customWidth="1"/>
    <col min="6921" max="6921" width="2.81640625" style="1" customWidth="1"/>
    <col min="6922" max="6923" width="11.453125" style="1"/>
    <col min="6924" max="6927" width="11.453125" style="1" hidden="1" customWidth="1"/>
    <col min="6928" max="7170" width="11.453125" style="1"/>
    <col min="7171" max="7171" width="20.26953125" style="1" customWidth="1"/>
    <col min="7172" max="7172" width="24.1796875" style="1" customWidth="1"/>
    <col min="7173" max="7173" width="33.1796875" style="1" customWidth="1"/>
    <col min="7174" max="7174" width="29" style="1" customWidth="1"/>
    <col min="7175" max="7175" width="37.1796875" style="1" customWidth="1"/>
    <col min="7176" max="7176" width="41.453125" style="1" customWidth="1"/>
    <col min="7177" max="7177" width="2.81640625" style="1" customWidth="1"/>
    <col min="7178" max="7179" width="11.453125" style="1"/>
    <col min="7180" max="7183" width="11.453125" style="1" hidden="1" customWidth="1"/>
    <col min="7184" max="7426" width="11.453125" style="1"/>
    <col min="7427" max="7427" width="20.26953125" style="1" customWidth="1"/>
    <col min="7428" max="7428" width="24.1796875" style="1" customWidth="1"/>
    <col min="7429" max="7429" width="33.1796875" style="1" customWidth="1"/>
    <col min="7430" max="7430" width="29" style="1" customWidth="1"/>
    <col min="7431" max="7431" width="37.1796875" style="1" customWidth="1"/>
    <col min="7432" max="7432" width="41.453125" style="1" customWidth="1"/>
    <col min="7433" max="7433" width="2.81640625" style="1" customWidth="1"/>
    <col min="7434" max="7435" width="11.453125" style="1"/>
    <col min="7436" max="7439" width="11.453125" style="1" hidden="1" customWidth="1"/>
    <col min="7440" max="7682" width="11.453125" style="1"/>
    <col min="7683" max="7683" width="20.26953125" style="1" customWidth="1"/>
    <col min="7684" max="7684" width="24.1796875" style="1" customWidth="1"/>
    <col min="7685" max="7685" width="33.1796875" style="1" customWidth="1"/>
    <col min="7686" max="7686" width="29" style="1" customWidth="1"/>
    <col min="7687" max="7687" width="37.1796875" style="1" customWidth="1"/>
    <col min="7688" max="7688" width="41.453125" style="1" customWidth="1"/>
    <col min="7689" max="7689" width="2.81640625" style="1" customWidth="1"/>
    <col min="7690" max="7691" width="11.453125" style="1"/>
    <col min="7692" max="7695" width="11.453125" style="1" hidden="1" customWidth="1"/>
    <col min="7696" max="7938" width="11.453125" style="1"/>
    <col min="7939" max="7939" width="20.26953125" style="1" customWidth="1"/>
    <col min="7940" max="7940" width="24.1796875" style="1" customWidth="1"/>
    <col min="7941" max="7941" width="33.1796875" style="1" customWidth="1"/>
    <col min="7942" max="7942" width="29" style="1" customWidth="1"/>
    <col min="7943" max="7943" width="37.1796875" style="1" customWidth="1"/>
    <col min="7944" max="7944" width="41.453125" style="1" customWidth="1"/>
    <col min="7945" max="7945" width="2.81640625" style="1" customWidth="1"/>
    <col min="7946" max="7947" width="11.453125" style="1"/>
    <col min="7948" max="7951" width="11.453125" style="1" hidden="1" customWidth="1"/>
    <col min="7952" max="8194" width="11.453125" style="1"/>
    <col min="8195" max="8195" width="20.26953125" style="1" customWidth="1"/>
    <col min="8196" max="8196" width="24.1796875" style="1" customWidth="1"/>
    <col min="8197" max="8197" width="33.1796875" style="1" customWidth="1"/>
    <col min="8198" max="8198" width="29" style="1" customWidth="1"/>
    <col min="8199" max="8199" width="37.1796875" style="1" customWidth="1"/>
    <col min="8200" max="8200" width="41.453125" style="1" customWidth="1"/>
    <col min="8201" max="8201" width="2.81640625" style="1" customWidth="1"/>
    <col min="8202" max="8203" width="11.453125" style="1"/>
    <col min="8204" max="8207" width="11.453125" style="1" hidden="1" customWidth="1"/>
    <col min="8208" max="8450" width="11.453125" style="1"/>
    <col min="8451" max="8451" width="20.26953125" style="1" customWidth="1"/>
    <col min="8452" max="8452" width="24.1796875" style="1" customWidth="1"/>
    <col min="8453" max="8453" width="33.1796875" style="1" customWidth="1"/>
    <col min="8454" max="8454" width="29" style="1" customWidth="1"/>
    <col min="8455" max="8455" width="37.1796875" style="1" customWidth="1"/>
    <col min="8456" max="8456" width="41.453125" style="1" customWidth="1"/>
    <col min="8457" max="8457" width="2.81640625" style="1" customWidth="1"/>
    <col min="8458" max="8459" width="11.453125" style="1"/>
    <col min="8460" max="8463" width="11.453125" style="1" hidden="1" customWidth="1"/>
    <col min="8464" max="8706" width="11.453125" style="1"/>
    <col min="8707" max="8707" width="20.26953125" style="1" customWidth="1"/>
    <col min="8708" max="8708" width="24.1796875" style="1" customWidth="1"/>
    <col min="8709" max="8709" width="33.1796875" style="1" customWidth="1"/>
    <col min="8710" max="8710" width="29" style="1" customWidth="1"/>
    <col min="8711" max="8711" width="37.1796875" style="1" customWidth="1"/>
    <col min="8712" max="8712" width="41.453125" style="1" customWidth="1"/>
    <col min="8713" max="8713" width="2.81640625" style="1" customWidth="1"/>
    <col min="8714" max="8715" width="11.453125" style="1"/>
    <col min="8716" max="8719" width="11.453125" style="1" hidden="1" customWidth="1"/>
    <col min="8720" max="8962" width="11.453125" style="1"/>
    <col min="8963" max="8963" width="20.26953125" style="1" customWidth="1"/>
    <col min="8964" max="8964" width="24.1796875" style="1" customWidth="1"/>
    <col min="8965" max="8965" width="33.1796875" style="1" customWidth="1"/>
    <col min="8966" max="8966" width="29" style="1" customWidth="1"/>
    <col min="8967" max="8967" width="37.1796875" style="1" customWidth="1"/>
    <col min="8968" max="8968" width="41.453125" style="1" customWidth="1"/>
    <col min="8969" max="8969" width="2.81640625" style="1" customWidth="1"/>
    <col min="8970" max="8971" width="11.453125" style="1"/>
    <col min="8972" max="8975" width="11.453125" style="1" hidden="1" customWidth="1"/>
    <col min="8976" max="9218" width="11.453125" style="1"/>
    <col min="9219" max="9219" width="20.26953125" style="1" customWidth="1"/>
    <col min="9220" max="9220" width="24.1796875" style="1" customWidth="1"/>
    <col min="9221" max="9221" width="33.1796875" style="1" customWidth="1"/>
    <col min="9222" max="9222" width="29" style="1" customWidth="1"/>
    <col min="9223" max="9223" width="37.1796875" style="1" customWidth="1"/>
    <col min="9224" max="9224" width="41.453125" style="1" customWidth="1"/>
    <col min="9225" max="9225" width="2.81640625" style="1" customWidth="1"/>
    <col min="9226" max="9227" width="11.453125" style="1"/>
    <col min="9228" max="9231" width="11.453125" style="1" hidden="1" customWidth="1"/>
    <col min="9232" max="9474" width="11.453125" style="1"/>
    <col min="9475" max="9475" width="20.26953125" style="1" customWidth="1"/>
    <col min="9476" max="9476" width="24.1796875" style="1" customWidth="1"/>
    <col min="9477" max="9477" width="33.1796875" style="1" customWidth="1"/>
    <col min="9478" max="9478" width="29" style="1" customWidth="1"/>
    <col min="9479" max="9479" width="37.1796875" style="1" customWidth="1"/>
    <col min="9480" max="9480" width="41.453125" style="1" customWidth="1"/>
    <col min="9481" max="9481" width="2.81640625" style="1" customWidth="1"/>
    <col min="9482" max="9483" width="11.453125" style="1"/>
    <col min="9484" max="9487" width="11.453125" style="1" hidden="1" customWidth="1"/>
    <col min="9488" max="9730" width="11.453125" style="1"/>
    <col min="9731" max="9731" width="20.26953125" style="1" customWidth="1"/>
    <col min="9732" max="9732" width="24.1796875" style="1" customWidth="1"/>
    <col min="9733" max="9733" width="33.1796875" style="1" customWidth="1"/>
    <col min="9734" max="9734" width="29" style="1" customWidth="1"/>
    <col min="9735" max="9735" width="37.1796875" style="1" customWidth="1"/>
    <col min="9736" max="9736" width="41.453125" style="1" customWidth="1"/>
    <col min="9737" max="9737" width="2.81640625" style="1" customWidth="1"/>
    <col min="9738" max="9739" width="11.453125" style="1"/>
    <col min="9740" max="9743" width="11.453125" style="1" hidden="1" customWidth="1"/>
    <col min="9744" max="9986" width="11.453125" style="1"/>
    <col min="9987" max="9987" width="20.26953125" style="1" customWidth="1"/>
    <col min="9988" max="9988" width="24.1796875" style="1" customWidth="1"/>
    <col min="9989" max="9989" width="33.1796875" style="1" customWidth="1"/>
    <col min="9990" max="9990" width="29" style="1" customWidth="1"/>
    <col min="9991" max="9991" width="37.1796875" style="1" customWidth="1"/>
    <col min="9992" max="9992" width="41.453125" style="1" customWidth="1"/>
    <col min="9993" max="9993" width="2.81640625" style="1" customWidth="1"/>
    <col min="9994" max="9995" width="11.453125" style="1"/>
    <col min="9996" max="9999" width="11.453125" style="1" hidden="1" customWidth="1"/>
    <col min="10000" max="10242" width="11.453125" style="1"/>
    <col min="10243" max="10243" width="20.26953125" style="1" customWidth="1"/>
    <col min="10244" max="10244" width="24.1796875" style="1" customWidth="1"/>
    <col min="10245" max="10245" width="33.1796875" style="1" customWidth="1"/>
    <col min="10246" max="10246" width="29" style="1" customWidth="1"/>
    <col min="10247" max="10247" width="37.1796875" style="1" customWidth="1"/>
    <col min="10248" max="10248" width="41.453125" style="1" customWidth="1"/>
    <col min="10249" max="10249" width="2.81640625" style="1" customWidth="1"/>
    <col min="10250" max="10251" width="11.453125" style="1"/>
    <col min="10252" max="10255" width="11.453125" style="1" hidden="1" customWidth="1"/>
    <col min="10256" max="10498" width="11.453125" style="1"/>
    <col min="10499" max="10499" width="20.26953125" style="1" customWidth="1"/>
    <col min="10500" max="10500" width="24.1796875" style="1" customWidth="1"/>
    <col min="10501" max="10501" width="33.1796875" style="1" customWidth="1"/>
    <col min="10502" max="10502" width="29" style="1" customWidth="1"/>
    <col min="10503" max="10503" width="37.1796875" style="1" customWidth="1"/>
    <col min="10504" max="10504" width="41.453125" style="1" customWidth="1"/>
    <col min="10505" max="10505" width="2.81640625" style="1" customWidth="1"/>
    <col min="10506" max="10507" width="11.453125" style="1"/>
    <col min="10508" max="10511" width="11.453125" style="1" hidden="1" customWidth="1"/>
    <col min="10512" max="10754" width="11.453125" style="1"/>
    <col min="10755" max="10755" width="20.26953125" style="1" customWidth="1"/>
    <col min="10756" max="10756" width="24.1796875" style="1" customWidth="1"/>
    <col min="10757" max="10757" width="33.1796875" style="1" customWidth="1"/>
    <col min="10758" max="10758" width="29" style="1" customWidth="1"/>
    <col min="10759" max="10759" width="37.1796875" style="1" customWidth="1"/>
    <col min="10760" max="10760" width="41.453125" style="1" customWidth="1"/>
    <col min="10761" max="10761" width="2.81640625" style="1" customWidth="1"/>
    <col min="10762" max="10763" width="11.453125" style="1"/>
    <col min="10764" max="10767" width="11.453125" style="1" hidden="1" customWidth="1"/>
    <col min="10768" max="11010" width="11.453125" style="1"/>
    <col min="11011" max="11011" width="20.26953125" style="1" customWidth="1"/>
    <col min="11012" max="11012" width="24.1796875" style="1" customWidth="1"/>
    <col min="11013" max="11013" width="33.1796875" style="1" customWidth="1"/>
    <col min="11014" max="11014" width="29" style="1" customWidth="1"/>
    <col min="11015" max="11015" width="37.1796875" style="1" customWidth="1"/>
    <col min="11016" max="11016" width="41.453125" style="1" customWidth="1"/>
    <col min="11017" max="11017" width="2.81640625" style="1" customWidth="1"/>
    <col min="11018" max="11019" width="11.453125" style="1"/>
    <col min="11020" max="11023" width="11.453125" style="1" hidden="1" customWidth="1"/>
    <col min="11024" max="11266" width="11.453125" style="1"/>
    <col min="11267" max="11267" width="20.26953125" style="1" customWidth="1"/>
    <col min="11268" max="11268" width="24.1796875" style="1" customWidth="1"/>
    <col min="11269" max="11269" width="33.1796875" style="1" customWidth="1"/>
    <col min="11270" max="11270" width="29" style="1" customWidth="1"/>
    <col min="11271" max="11271" width="37.1796875" style="1" customWidth="1"/>
    <col min="11272" max="11272" width="41.453125" style="1" customWidth="1"/>
    <col min="11273" max="11273" width="2.81640625" style="1" customWidth="1"/>
    <col min="11274" max="11275" width="11.453125" style="1"/>
    <col min="11276" max="11279" width="11.453125" style="1" hidden="1" customWidth="1"/>
    <col min="11280" max="11522" width="11.453125" style="1"/>
    <col min="11523" max="11523" width="20.26953125" style="1" customWidth="1"/>
    <col min="11524" max="11524" width="24.1796875" style="1" customWidth="1"/>
    <col min="11525" max="11525" width="33.1796875" style="1" customWidth="1"/>
    <col min="11526" max="11526" width="29" style="1" customWidth="1"/>
    <col min="11527" max="11527" width="37.1796875" style="1" customWidth="1"/>
    <col min="11528" max="11528" width="41.453125" style="1" customWidth="1"/>
    <col min="11529" max="11529" width="2.81640625" style="1" customWidth="1"/>
    <col min="11530" max="11531" width="11.453125" style="1"/>
    <col min="11532" max="11535" width="11.453125" style="1" hidden="1" customWidth="1"/>
    <col min="11536" max="11778" width="11.453125" style="1"/>
    <col min="11779" max="11779" width="20.26953125" style="1" customWidth="1"/>
    <col min="11780" max="11780" width="24.1796875" style="1" customWidth="1"/>
    <col min="11781" max="11781" width="33.1796875" style="1" customWidth="1"/>
    <col min="11782" max="11782" width="29" style="1" customWidth="1"/>
    <col min="11783" max="11783" width="37.1796875" style="1" customWidth="1"/>
    <col min="11784" max="11784" width="41.453125" style="1" customWidth="1"/>
    <col min="11785" max="11785" width="2.81640625" style="1" customWidth="1"/>
    <col min="11786" max="11787" width="11.453125" style="1"/>
    <col min="11788" max="11791" width="11.453125" style="1" hidden="1" customWidth="1"/>
    <col min="11792" max="12034" width="11.453125" style="1"/>
    <col min="12035" max="12035" width="20.26953125" style="1" customWidth="1"/>
    <col min="12036" max="12036" width="24.1796875" style="1" customWidth="1"/>
    <col min="12037" max="12037" width="33.1796875" style="1" customWidth="1"/>
    <col min="12038" max="12038" width="29" style="1" customWidth="1"/>
    <col min="12039" max="12039" width="37.1796875" style="1" customWidth="1"/>
    <col min="12040" max="12040" width="41.453125" style="1" customWidth="1"/>
    <col min="12041" max="12041" width="2.81640625" style="1" customWidth="1"/>
    <col min="12042" max="12043" width="11.453125" style="1"/>
    <col min="12044" max="12047" width="11.453125" style="1" hidden="1" customWidth="1"/>
    <col min="12048" max="12290" width="11.453125" style="1"/>
    <col min="12291" max="12291" width="20.26953125" style="1" customWidth="1"/>
    <col min="12292" max="12292" width="24.1796875" style="1" customWidth="1"/>
    <col min="12293" max="12293" width="33.1796875" style="1" customWidth="1"/>
    <col min="12294" max="12294" width="29" style="1" customWidth="1"/>
    <col min="12295" max="12295" width="37.1796875" style="1" customWidth="1"/>
    <col min="12296" max="12296" width="41.453125" style="1" customWidth="1"/>
    <col min="12297" max="12297" width="2.81640625" style="1" customWidth="1"/>
    <col min="12298" max="12299" width="11.453125" style="1"/>
    <col min="12300" max="12303" width="11.453125" style="1" hidden="1" customWidth="1"/>
    <col min="12304" max="12546" width="11.453125" style="1"/>
    <col min="12547" max="12547" width="20.26953125" style="1" customWidth="1"/>
    <col min="12548" max="12548" width="24.1796875" style="1" customWidth="1"/>
    <col min="12549" max="12549" width="33.1796875" style="1" customWidth="1"/>
    <col min="12550" max="12550" width="29" style="1" customWidth="1"/>
    <col min="12551" max="12551" width="37.1796875" style="1" customWidth="1"/>
    <col min="12552" max="12552" width="41.453125" style="1" customWidth="1"/>
    <col min="12553" max="12553" width="2.81640625" style="1" customWidth="1"/>
    <col min="12554" max="12555" width="11.453125" style="1"/>
    <col min="12556" max="12559" width="11.453125" style="1" hidden="1" customWidth="1"/>
    <col min="12560" max="12802" width="11.453125" style="1"/>
    <col min="12803" max="12803" width="20.26953125" style="1" customWidth="1"/>
    <col min="12804" max="12804" width="24.1796875" style="1" customWidth="1"/>
    <col min="12805" max="12805" width="33.1796875" style="1" customWidth="1"/>
    <col min="12806" max="12806" width="29" style="1" customWidth="1"/>
    <col min="12807" max="12807" width="37.1796875" style="1" customWidth="1"/>
    <col min="12808" max="12808" width="41.453125" style="1" customWidth="1"/>
    <col min="12809" max="12809" width="2.81640625" style="1" customWidth="1"/>
    <col min="12810" max="12811" width="11.453125" style="1"/>
    <col min="12812" max="12815" width="11.453125" style="1" hidden="1" customWidth="1"/>
    <col min="12816" max="13058" width="11.453125" style="1"/>
    <col min="13059" max="13059" width="20.26953125" style="1" customWidth="1"/>
    <col min="13060" max="13060" width="24.1796875" style="1" customWidth="1"/>
    <col min="13061" max="13061" width="33.1796875" style="1" customWidth="1"/>
    <col min="13062" max="13062" width="29" style="1" customWidth="1"/>
    <col min="13063" max="13063" width="37.1796875" style="1" customWidth="1"/>
    <col min="13064" max="13064" width="41.453125" style="1" customWidth="1"/>
    <col min="13065" max="13065" width="2.81640625" style="1" customWidth="1"/>
    <col min="13066" max="13067" width="11.453125" style="1"/>
    <col min="13068" max="13071" width="11.453125" style="1" hidden="1" customWidth="1"/>
    <col min="13072" max="13314" width="11.453125" style="1"/>
    <col min="13315" max="13315" width="20.26953125" style="1" customWidth="1"/>
    <col min="13316" max="13316" width="24.1796875" style="1" customWidth="1"/>
    <col min="13317" max="13317" width="33.1796875" style="1" customWidth="1"/>
    <col min="13318" max="13318" width="29" style="1" customWidth="1"/>
    <col min="13319" max="13319" width="37.1796875" style="1" customWidth="1"/>
    <col min="13320" max="13320" width="41.453125" style="1" customWidth="1"/>
    <col min="13321" max="13321" width="2.81640625" style="1" customWidth="1"/>
    <col min="13322" max="13323" width="11.453125" style="1"/>
    <col min="13324" max="13327" width="11.453125" style="1" hidden="1" customWidth="1"/>
    <col min="13328" max="13570" width="11.453125" style="1"/>
    <col min="13571" max="13571" width="20.26953125" style="1" customWidth="1"/>
    <col min="13572" max="13572" width="24.1796875" style="1" customWidth="1"/>
    <col min="13573" max="13573" width="33.1796875" style="1" customWidth="1"/>
    <col min="13574" max="13574" width="29" style="1" customWidth="1"/>
    <col min="13575" max="13575" width="37.1796875" style="1" customWidth="1"/>
    <col min="13576" max="13576" width="41.453125" style="1" customWidth="1"/>
    <col min="13577" max="13577" width="2.81640625" style="1" customWidth="1"/>
    <col min="13578" max="13579" width="11.453125" style="1"/>
    <col min="13580" max="13583" width="11.453125" style="1" hidden="1" customWidth="1"/>
    <col min="13584" max="13826" width="11.453125" style="1"/>
    <col min="13827" max="13827" width="20.26953125" style="1" customWidth="1"/>
    <col min="13828" max="13828" width="24.1796875" style="1" customWidth="1"/>
    <col min="13829" max="13829" width="33.1796875" style="1" customWidth="1"/>
    <col min="13830" max="13830" width="29" style="1" customWidth="1"/>
    <col min="13831" max="13831" width="37.1796875" style="1" customWidth="1"/>
    <col min="13832" max="13832" width="41.453125" style="1" customWidth="1"/>
    <col min="13833" max="13833" width="2.81640625" style="1" customWidth="1"/>
    <col min="13834" max="13835" width="11.453125" style="1"/>
    <col min="13836" max="13839" width="11.453125" style="1" hidden="1" customWidth="1"/>
    <col min="13840" max="14082" width="11.453125" style="1"/>
    <col min="14083" max="14083" width="20.26953125" style="1" customWidth="1"/>
    <col min="14084" max="14084" width="24.1796875" style="1" customWidth="1"/>
    <col min="14085" max="14085" width="33.1796875" style="1" customWidth="1"/>
    <col min="14086" max="14086" width="29" style="1" customWidth="1"/>
    <col min="14087" max="14087" width="37.1796875" style="1" customWidth="1"/>
    <col min="14088" max="14088" width="41.453125" style="1" customWidth="1"/>
    <col min="14089" max="14089" width="2.81640625" style="1" customWidth="1"/>
    <col min="14090" max="14091" width="11.453125" style="1"/>
    <col min="14092" max="14095" width="11.453125" style="1" hidden="1" customWidth="1"/>
    <col min="14096" max="14338" width="11.453125" style="1"/>
    <col min="14339" max="14339" width="20.26953125" style="1" customWidth="1"/>
    <col min="14340" max="14340" width="24.1796875" style="1" customWidth="1"/>
    <col min="14341" max="14341" width="33.1796875" style="1" customWidth="1"/>
    <col min="14342" max="14342" width="29" style="1" customWidth="1"/>
    <col min="14343" max="14343" width="37.1796875" style="1" customWidth="1"/>
    <col min="14344" max="14344" width="41.453125" style="1" customWidth="1"/>
    <col min="14345" max="14345" width="2.81640625" style="1" customWidth="1"/>
    <col min="14346" max="14347" width="11.453125" style="1"/>
    <col min="14348" max="14351" width="11.453125" style="1" hidden="1" customWidth="1"/>
    <col min="14352" max="14594" width="11.453125" style="1"/>
    <col min="14595" max="14595" width="20.26953125" style="1" customWidth="1"/>
    <col min="14596" max="14596" width="24.1796875" style="1" customWidth="1"/>
    <col min="14597" max="14597" width="33.1796875" style="1" customWidth="1"/>
    <col min="14598" max="14598" width="29" style="1" customWidth="1"/>
    <col min="14599" max="14599" width="37.1796875" style="1" customWidth="1"/>
    <col min="14600" max="14600" width="41.453125" style="1" customWidth="1"/>
    <col min="14601" max="14601" width="2.81640625" style="1" customWidth="1"/>
    <col min="14602" max="14603" width="11.453125" style="1"/>
    <col min="14604" max="14607" width="11.453125" style="1" hidden="1" customWidth="1"/>
    <col min="14608" max="14850" width="11.453125" style="1"/>
    <col min="14851" max="14851" width="20.26953125" style="1" customWidth="1"/>
    <col min="14852" max="14852" width="24.1796875" style="1" customWidth="1"/>
    <col min="14853" max="14853" width="33.1796875" style="1" customWidth="1"/>
    <col min="14854" max="14854" width="29" style="1" customWidth="1"/>
    <col min="14855" max="14855" width="37.1796875" style="1" customWidth="1"/>
    <col min="14856" max="14856" width="41.453125" style="1" customWidth="1"/>
    <col min="14857" max="14857" width="2.81640625" style="1" customWidth="1"/>
    <col min="14858" max="14859" width="11.453125" style="1"/>
    <col min="14860" max="14863" width="11.453125" style="1" hidden="1" customWidth="1"/>
    <col min="14864" max="15106" width="11.453125" style="1"/>
    <col min="15107" max="15107" width="20.26953125" style="1" customWidth="1"/>
    <col min="15108" max="15108" width="24.1796875" style="1" customWidth="1"/>
    <col min="15109" max="15109" width="33.1796875" style="1" customWidth="1"/>
    <col min="15110" max="15110" width="29" style="1" customWidth="1"/>
    <col min="15111" max="15111" width="37.1796875" style="1" customWidth="1"/>
    <col min="15112" max="15112" width="41.453125" style="1" customWidth="1"/>
    <col min="15113" max="15113" width="2.81640625" style="1" customWidth="1"/>
    <col min="15114" max="15115" width="11.453125" style="1"/>
    <col min="15116" max="15119" width="11.453125" style="1" hidden="1" customWidth="1"/>
    <col min="15120" max="15362" width="11.453125" style="1"/>
    <col min="15363" max="15363" width="20.26953125" style="1" customWidth="1"/>
    <col min="15364" max="15364" width="24.1796875" style="1" customWidth="1"/>
    <col min="15365" max="15365" width="33.1796875" style="1" customWidth="1"/>
    <col min="15366" max="15366" width="29" style="1" customWidth="1"/>
    <col min="15367" max="15367" width="37.1796875" style="1" customWidth="1"/>
    <col min="15368" max="15368" width="41.453125" style="1" customWidth="1"/>
    <col min="15369" max="15369" width="2.81640625" style="1" customWidth="1"/>
    <col min="15370" max="15371" width="11.453125" style="1"/>
    <col min="15372" max="15375" width="11.453125" style="1" hidden="1" customWidth="1"/>
    <col min="15376" max="15618" width="11.453125" style="1"/>
    <col min="15619" max="15619" width="20.26953125" style="1" customWidth="1"/>
    <col min="15620" max="15620" width="24.1796875" style="1" customWidth="1"/>
    <col min="15621" max="15621" width="33.1796875" style="1" customWidth="1"/>
    <col min="15622" max="15622" width="29" style="1" customWidth="1"/>
    <col min="15623" max="15623" width="37.1796875" style="1" customWidth="1"/>
    <col min="15624" max="15624" width="41.453125" style="1" customWidth="1"/>
    <col min="15625" max="15625" width="2.81640625" style="1" customWidth="1"/>
    <col min="15626" max="15627" width="11.453125" style="1"/>
    <col min="15628" max="15631" width="11.453125" style="1" hidden="1" customWidth="1"/>
    <col min="15632" max="15874" width="11.453125" style="1"/>
    <col min="15875" max="15875" width="20.26953125" style="1" customWidth="1"/>
    <col min="15876" max="15876" width="24.1796875" style="1" customWidth="1"/>
    <col min="15877" max="15877" width="33.1796875" style="1" customWidth="1"/>
    <col min="15878" max="15878" width="29" style="1" customWidth="1"/>
    <col min="15879" max="15879" width="37.1796875" style="1" customWidth="1"/>
    <col min="15880" max="15880" width="41.453125" style="1" customWidth="1"/>
    <col min="15881" max="15881" width="2.81640625" style="1" customWidth="1"/>
    <col min="15882" max="15883" width="11.453125" style="1"/>
    <col min="15884" max="15887" width="11.453125" style="1" hidden="1" customWidth="1"/>
    <col min="15888" max="16130" width="11.453125" style="1"/>
    <col min="16131" max="16131" width="20.26953125" style="1" customWidth="1"/>
    <col min="16132" max="16132" width="24.1796875" style="1" customWidth="1"/>
    <col min="16133" max="16133" width="33.1796875" style="1" customWidth="1"/>
    <col min="16134" max="16134" width="29" style="1" customWidth="1"/>
    <col min="16135" max="16135" width="37.1796875" style="1" customWidth="1"/>
    <col min="16136" max="16136" width="41.453125" style="1" customWidth="1"/>
    <col min="16137" max="16137" width="2.81640625" style="1" customWidth="1"/>
    <col min="16138" max="16139" width="11.453125" style="1"/>
    <col min="16140" max="16143" width="11.453125" style="1" hidden="1" customWidth="1"/>
    <col min="16144" max="16384" width="11.453125" style="1"/>
  </cols>
  <sheetData>
    <row r="1" spans="1:17" ht="14.25" customHeight="1" thickTop="1">
      <c r="B1" s="55" t="s">
        <v>0</v>
      </c>
      <c r="C1" s="56"/>
      <c r="D1" s="56"/>
      <c r="E1" s="56"/>
      <c r="F1" s="56"/>
      <c r="G1" s="57"/>
    </row>
    <row r="2" spans="1:17" ht="14.25" customHeight="1">
      <c r="B2" s="58"/>
      <c r="C2" s="59"/>
      <c r="D2" s="59"/>
      <c r="E2" s="59"/>
      <c r="F2" s="59"/>
      <c r="G2" s="60"/>
    </row>
    <row r="3" spans="1:17" ht="14.25" customHeight="1">
      <c r="B3" s="58"/>
      <c r="C3" s="59"/>
      <c r="D3" s="59"/>
      <c r="E3" s="59"/>
      <c r="F3" s="59"/>
      <c r="G3" s="60"/>
    </row>
    <row r="4" spans="1:17" ht="24" customHeight="1">
      <c r="B4" s="58"/>
      <c r="C4" s="59"/>
      <c r="D4" s="59"/>
      <c r="E4" s="59"/>
      <c r="F4" s="59"/>
      <c r="G4" s="60"/>
    </row>
    <row r="5" spans="1:17" ht="54" customHeight="1" thickBot="1">
      <c r="B5" s="61"/>
      <c r="C5" s="62"/>
      <c r="D5" s="62"/>
      <c r="E5" s="62"/>
      <c r="F5" s="62"/>
      <c r="G5" s="63"/>
    </row>
    <row r="6" spans="1:17" ht="24" thickTop="1" thickBot="1">
      <c r="B6" s="2"/>
      <c r="C6" s="2"/>
      <c r="D6" s="2"/>
      <c r="E6" s="2"/>
      <c r="F6" s="2"/>
      <c r="G6" s="2"/>
    </row>
    <row r="7" spans="1:17" ht="90.75" customHeight="1" thickTop="1" thickBot="1">
      <c r="B7" s="65" t="s">
        <v>1</v>
      </c>
      <c r="C7" s="66"/>
      <c r="D7" s="67"/>
      <c r="E7" s="67"/>
      <c r="F7" s="67"/>
      <c r="G7" s="68"/>
    </row>
    <row r="8" spans="1:17" ht="20.149999999999999" customHeight="1" thickTop="1" thickBot="1">
      <c r="B8" s="3"/>
      <c r="C8" s="3"/>
      <c r="D8" s="3"/>
      <c r="E8" s="3"/>
      <c r="F8" s="3"/>
      <c r="G8" s="3"/>
    </row>
    <row r="9" spans="1:17" ht="62" thickTop="1" thickBot="1">
      <c r="B9" s="69" t="s">
        <v>2</v>
      </c>
      <c r="C9" s="70"/>
      <c r="D9" s="4" t="s">
        <v>3</v>
      </c>
      <c r="E9" s="4" t="s">
        <v>4</v>
      </c>
      <c r="F9" s="4" t="s">
        <v>5</v>
      </c>
      <c r="G9" s="5" t="s">
        <v>6</v>
      </c>
    </row>
    <row r="10" spans="1:17" ht="35.5" customHeight="1" thickBot="1">
      <c r="B10" s="72" t="s">
        <v>7</v>
      </c>
      <c r="C10" s="73"/>
      <c r="D10" s="6">
        <v>12727</v>
      </c>
      <c r="E10" s="7">
        <v>273</v>
      </c>
      <c r="F10" s="8" t="s">
        <v>8</v>
      </c>
      <c r="G10" s="53">
        <v>25109</v>
      </c>
      <c r="H10" s="9"/>
      <c r="I10" s="9"/>
      <c r="J10" s="9"/>
      <c r="K10" s="9"/>
      <c r="L10" s="9"/>
      <c r="M10" s="9"/>
      <c r="N10" s="9"/>
      <c r="O10" s="9"/>
      <c r="P10" s="9"/>
      <c r="Q10" s="9"/>
    </row>
    <row r="11" spans="1:17" ht="30.65" customHeight="1" thickTop="1" thickBot="1">
      <c r="B11" s="88"/>
      <c r="C11" s="89"/>
      <c r="D11" s="6">
        <v>19935</v>
      </c>
      <c r="E11" s="7">
        <v>65</v>
      </c>
      <c r="F11" s="8" t="s">
        <v>9</v>
      </c>
      <c r="G11" s="54"/>
      <c r="H11" s="9"/>
      <c r="I11" s="9"/>
      <c r="J11" s="9"/>
      <c r="K11" s="9"/>
      <c r="L11" s="9"/>
      <c r="M11" s="9"/>
      <c r="N11" s="9"/>
      <c r="O11" s="9"/>
      <c r="P11" s="9"/>
      <c r="Q11" s="9"/>
    </row>
    <row r="12" spans="1:17" ht="14.5" thickTop="1" thickBot="1">
      <c r="B12" s="11"/>
      <c r="C12" s="11"/>
      <c r="D12" s="11"/>
      <c r="E12" s="11"/>
      <c r="F12" s="11"/>
      <c r="G12" s="11"/>
    </row>
    <row r="13" spans="1:17" ht="90.75" customHeight="1" thickTop="1" thickBot="1">
      <c r="B13" s="74" t="s">
        <v>10</v>
      </c>
      <c r="C13" s="75"/>
      <c r="D13" s="76"/>
      <c r="E13" s="77"/>
      <c r="F13" s="77"/>
      <c r="G13" s="78"/>
      <c r="K13" s="64" t="s">
        <v>11</v>
      </c>
      <c r="L13" s="64"/>
      <c r="M13" s="64"/>
      <c r="N13" s="64"/>
      <c r="O13" s="12"/>
    </row>
    <row r="14" spans="1:17" ht="24" customHeight="1" thickTop="1" thickBot="1">
      <c r="A14" s="13">
        <v>0.02</v>
      </c>
      <c r="B14" s="14"/>
      <c r="C14" s="3"/>
      <c r="D14" s="11"/>
      <c r="E14" s="11"/>
      <c r="F14" s="11"/>
      <c r="G14" s="51"/>
    </row>
    <row r="15" spans="1:17" ht="141" thickTop="1" thickBot="1">
      <c r="B15" s="16"/>
      <c r="C15" s="17" t="s">
        <v>12</v>
      </c>
      <c r="D15" s="18" t="s">
        <v>13</v>
      </c>
      <c r="E15" s="18" t="s">
        <v>14</v>
      </c>
      <c r="F15" s="19" t="s">
        <v>15</v>
      </c>
      <c r="G15" s="10"/>
      <c r="K15" s="20" t="s">
        <v>16</v>
      </c>
      <c r="L15" s="20" t="s">
        <v>17</v>
      </c>
      <c r="M15" s="20" t="s">
        <v>18</v>
      </c>
      <c r="N15" s="20" t="s">
        <v>19</v>
      </c>
      <c r="O15" s="20"/>
      <c r="P15" s="21" t="s">
        <v>20</v>
      </c>
    </row>
    <row r="16" spans="1:17" ht="24" customHeight="1" thickTop="1" thickBot="1">
      <c r="B16" s="22" t="s">
        <v>21</v>
      </c>
      <c r="C16" s="23">
        <v>2400</v>
      </c>
      <c r="D16" s="52">
        <v>68571</v>
      </c>
      <c r="E16" s="47" t="str">
        <f t="shared" ref="E16:E22" si="0">IF(F16&lt;&gt;"",ROUND(K16,2),IF(F16="",""))</f>
        <v/>
      </c>
      <c r="F16" s="24"/>
      <c r="G16" s="25" t="str">
        <f>IF(F16&lt;8%," % INFERIOR MÍNIMO EXIGIDO, VER OBSERVACIONES", IF(F16&gt;12%,"% SUPERIOR MÁXMIMO PERMITIDO, VER OBSERVACIONES",IF(E16=C16,"se aplica la renta mínima garantizada","")))</f>
        <v xml:space="preserve"> % INFERIOR MÍNIMO EXIGIDO, VER OBSERVACIONES</v>
      </c>
      <c r="K16" s="49" t="str">
        <f t="shared" ref="K16:K22" si="1">IF(F16&lt;&gt;"",IF(((D16*1)*L16)&gt;=C16,ROUND((D16*1)*F16,2),C16),IF(F16="",""))</f>
        <v/>
      </c>
      <c r="L16" s="26" t="str">
        <f t="shared" ref="L16:L22" si="2">IF(F16&lt;&gt;"",ROUND(F16,3),"")</f>
        <v/>
      </c>
      <c r="M16" s="27">
        <f>P16</f>
        <v>6000</v>
      </c>
      <c r="N16" s="28">
        <v>0.02</v>
      </c>
      <c r="O16" s="28" t="s">
        <v>21</v>
      </c>
      <c r="P16" s="27">
        <v>6000</v>
      </c>
    </row>
    <row r="17" spans="2:16" ht="24" customHeight="1" thickBot="1">
      <c r="B17" s="29" t="s">
        <v>22</v>
      </c>
      <c r="C17" s="23">
        <v>2424</v>
      </c>
      <c r="D17" s="52">
        <v>69257</v>
      </c>
      <c r="E17" s="47" t="str">
        <f t="shared" si="0"/>
        <v/>
      </c>
      <c r="F17" s="24"/>
      <c r="G17" s="25" t="str">
        <f t="shared" ref="G17:G22" si="3">IF(F17&lt;=F16," % INFERIOR MÍNIMO EXIGIDO, VER OBSERVACIONES", IF(F17&gt;(F16+0.02),"% INCREMENTO SUPERIOR MÁXIMO PERMITIDO, VER OBSERVACIONES",IF(F17&gt;12%,"% SUPERIOR MÁXIMO PERMITIDO, VER OBSERVACIONES",IF(E17=C17,"se aplica la renta mínima garantizada",""))))</f>
        <v xml:space="preserve"> % INFERIOR MÍNIMO EXIGIDO, VER OBSERVACIONES</v>
      </c>
      <c r="K17" s="49" t="str">
        <f t="shared" si="1"/>
        <v/>
      </c>
      <c r="L17" s="26" t="str">
        <f t="shared" si="2"/>
        <v/>
      </c>
      <c r="M17" s="30">
        <f>P17</f>
        <v>6120</v>
      </c>
      <c r="N17" s="28"/>
      <c r="O17" s="28" t="s">
        <v>22</v>
      </c>
      <c r="P17" s="30">
        <f>ROUND((+P16*$N$16+P16),2)</f>
        <v>6120</v>
      </c>
    </row>
    <row r="18" spans="2:16" ht="24" customHeight="1" thickBot="1">
      <c r="B18" s="29" t="s">
        <v>23</v>
      </c>
      <c r="C18" s="23">
        <v>2448</v>
      </c>
      <c r="D18" s="52">
        <v>69950</v>
      </c>
      <c r="E18" s="47" t="str">
        <f t="shared" si="0"/>
        <v/>
      </c>
      <c r="F18" s="24"/>
      <c r="G18" s="25" t="str">
        <f t="shared" si="3"/>
        <v xml:space="preserve"> % INFERIOR MÍNIMO EXIGIDO, VER OBSERVACIONES</v>
      </c>
      <c r="K18" s="49" t="str">
        <f t="shared" si="1"/>
        <v/>
      </c>
      <c r="L18" s="26" t="str">
        <f t="shared" si="2"/>
        <v/>
      </c>
      <c r="M18" s="30">
        <f>P18</f>
        <v>6242.4</v>
      </c>
      <c r="O18" s="28" t="s">
        <v>23</v>
      </c>
      <c r="P18" s="30">
        <f t="shared" ref="P18:P22" si="4">ROUND((+P17*$N$16+P17),2)</f>
        <v>6242.4</v>
      </c>
    </row>
    <row r="19" spans="2:16" ht="24" customHeight="1" thickBot="1">
      <c r="B19" s="29" t="s">
        <v>24</v>
      </c>
      <c r="C19" s="23">
        <v>2473</v>
      </c>
      <c r="D19" s="52">
        <v>70649</v>
      </c>
      <c r="E19" s="47" t="str">
        <f t="shared" si="0"/>
        <v/>
      </c>
      <c r="F19" s="24"/>
      <c r="G19" s="25" t="str">
        <f t="shared" si="3"/>
        <v xml:space="preserve"> % INFERIOR MÍNIMO EXIGIDO, VER OBSERVACIONES</v>
      </c>
      <c r="K19" s="49" t="str">
        <f t="shared" si="1"/>
        <v/>
      </c>
      <c r="L19" s="26" t="str">
        <f t="shared" si="2"/>
        <v/>
      </c>
      <c r="M19" s="30">
        <f t="shared" ref="M19:M25" si="5">P19</f>
        <v>6367.25</v>
      </c>
      <c r="O19" s="28" t="s">
        <v>24</v>
      </c>
      <c r="P19" s="30">
        <f t="shared" si="4"/>
        <v>6367.25</v>
      </c>
    </row>
    <row r="20" spans="2:16" ht="24" customHeight="1" thickBot="1">
      <c r="B20" s="29" t="s">
        <v>25</v>
      </c>
      <c r="C20" s="23">
        <v>2497</v>
      </c>
      <c r="D20" s="52">
        <v>71355</v>
      </c>
      <c r="E20" s="47" t="str">
        <f t="shared" si="0"/>
        <v/>
      </c>
      <c r="F20" s="24"/>
      <c r="G20" s="25" t="str">
        <f t="shared" si="3"/>
        <v xml:space="preserve"> % INFERIOR MÍNIMO EXIGIDO, VER OBSERVACIONES</v>
      </c>
      <c r="K20" s="49" t="str">
        <f t="shared" si="1"/>
        <v/>
      </c>
      <c r="L20" s="26" t="str">
        <f t="shared" si="2"/>
        <v/>
      </c>
      <c r="M20" s="30">
        <f t="shared" si="5"/>
        <v>6494.6</v>
      </c>
      <c r="O20" s="28" t="s">
        <v>25</v>
      </c>
      <c r="P20" s="30">
        <f t="shared" si="4"/>
        <v>6494.6</v>
      </c>
    </row>
    <row r="21" spans="2:16" ht="24" customHeight="1" thickBot="1">
      <c r="B21" s="29" t="s">
        <v>26</v>
      </c>
      <c r="C21" s="23">
        <v>2522</v>
      </c>
      <c r="D21" s="52">
        <v>72069</v>
      </c>
      <c r="E21" s="47" t="str">
        <f t="shared" si="0"/>
        <v/>
      </c>
      <c r="F21" s="24"/>
      <c r="G21" s="25" t="str">
        <f t="shared" si="3"/>
        <v xml:space="preserve"> % INFERIOR MÍNIMO EXIGIDO, VER OBSERVACIONES</v>
      </c>
      <c r="K21" s="49" t="str">
        <f t="shared" si="1"/>
        <v/>
      </c>
      <c r="L21" s="26" t="str">
        <f t="shared" si="2"/>
        <v/>
      </c>
      <c r="M21" s="30">
        <f t="shared" si="5"/>
        <v>6624.49</v>
      </c>
      <c r="O21" s="28" t="s">
        <v>26</v>
      </c>
      <c r="P21" s="30">
        <f t="shared" si="4"/>
        <v>6624.49</v>
      </c>
    </row>
    <row r="22" spans="2:16" ht="24" customHeight="1" thickBot="1">
      <c r="B22" s="29" t="s">
        <v>27</v>
      </c>
      <c r="C22" s="23">
        <v>2548</v>
      </c>
      <c r="D22" s="52">
        <v>72790</v>
      </c>
      <c r="E22" s="47" t="str">
        <f t="shared" si="0"/>
        <v/>
      </c>
      <c r="F22" s="24"/>
      <c r="G22" s="25" t="str">
        <f t="shared" si="3"/>
        <v xml:space="preserve"> % INFERIOR MÍNIMO EXIGIDO, VER OBSERVACIONES</v>
      </c>
      <c r="K22" s="49" t="str">
        <f t="shared" si="1"/>
        <v/>
      </c>
      <c r="L22" s="26" t="str">
        <f t="shared" si="2"/>
        <v/>
      </c>
      <c r="M22" s="30">
        <f t="shared" si="5"/>
        <v>6756.98</v>
      </c>
      <c r="O22" s="28" t="s">
        <v>27</v>
      </c>
      <c r="P22" s="30">
        <f t="shared" si="4"/>
        <v>6756.98</v>
      </c>
    </row>
    <row r="23" spans="2:16" ht="24" customHeight="1" thickBot="1">
      <c r="B23" s="29" t="s">
        <v>28</v>
      </c>
      <c r="C23" s="23">
        <v>2573</v>
      </c>
      <c r="D23" s="52">
        <v>73518</v>
      </c>
      <c r="E23" s="47"/>
      <c r="F23" s="24"/>
      <c r="G23" s="25"/>
      <c r="K23" s="49"/>
      <c r="L23" s="26"/>
      <c r="M23" s="30"/>
      <c r="O23" s="28"/>
      <c r="P23" s="30"/>
    </row>
    <row r="24" spans="2:16" ht="24" customHeight="1" thickBot="1">
      <c r="B24" s="29" t="s">
        <v>29</v>
      </c>
      <c r="C24" s="23">
        <v>2599</v>
      </c>
      <c r="D24" s="52">
        <v>74253</v>
      </c>
      <c r="E24" s="47"/>
      <c r="F24" s="24"/>
      <c r="G24" s="25"/>
      <c r="K24" s="49"/>
      <c r="L24" s="26"/>
      <c r="M24" s="30"/>
      <c r="O24" s="28"/>
      <c r="P24" s="30"/>
    </row>
    <row r="25" spans="2:16" ht="24" customHeight="1" thickBot="1">
      <c r="B25" s="29" t="s">
        <v>30</v>
      </c>
      <c r="C25" s="23">
        <v>2625</v>
      </c>
      <c r="D25" s="52">
        <v>74996</v>
      </c>
      <c r="E25" s="47" t="str">
        <f>IF(F25&lt;&gt;"",ROUND(K25,2),IF(F25="",""))</f>
        <v/>
      </c>
      <c r="F25" s="24"/>
      <c r="G25" s="25" t="str">
        <f>IF(F25&lt;=F22," % INFERIOR MÍNIMO EXIGIDO, VER OBSERVACIONES", IF(F25&gt;(F22+0.02),"% INCREMENTO SUPERIOR MÁXIMO PERMITIDO, VER OBSERVACIONES",IF(F25&gt;12%,"% SUPERIOR MÁXIMO PERMITIDO, VER OBSERVACIONES",IF(E25=C25,"se aplica la renta mínima garantizada",""))))</f>
        <v xml:space="preserve"> % INFERIOR MÍNIMO EXIGIDO, VER OBSERVACIONES</v>
      </c>
      <c r="K25" s="49" t="str">
        <f>IF(F25&lt;&gt;"",IF(((D25*1)*L25)&gt;=C25,ROUND((D25*1)*F25,2),C25),IF(F25="",""))</f>
        <v/>
      </c>
      <c r="L25" s="26" t="str">
        <f>IF(F25&lt;&gt;"",ROUND(F25,3),"")</f>
        <v/>
      </c>
      <c r="M25" s="30">
        <f t="shared" si="5"/>
        <v>6892.12</v>
      </c>
      <c r="O25" s="28" t="s">
        <v>28</v>
      </c>
      <c r="P25" s="30">
        <f>ROUND((+P22*$N$16+P22),2)</f>
        <v>6892.12</v>
      </c>
    </row>
    <row r="26" spans="2:16" ht="75" customHeight="1" thickBot="1">
      <c r="B26" s="31" t="s">
        <v>31</v>
      </c>
      <c r="C26" s="32">
        <f>IF(C16&lt;&gt;"",SUM(C16:C25),"")</f>
        <v>25109</v>
      </c>
      <c r="D26" s="48">
        <f>SUM(D16:D25)</f>
        <v>717408</v>
      </c>
      <c r="E26" s="50" t="str">
        <f>IF(F16&lt;&gt;"",IF(SUM(E16:E25)&gt;=G10,SUM(E16:E25),"RENTA INFERIOR MÍNIMO GARANTIZADO TOTAL CONTRATO"),IF(F16="",""))</f>
        <v/>
      </c>
      <c r="F26" s="33" t="str">
        <f>IF(F16&lt;&gt;"",SUM(F16:F25)/8,"")</f>
        <v/>
      </c>
      <c r="J26" s="34"/>
      <c r="K26" s="35" t="e">
        <f>ROUND(#REF!,3)</f>
        <v>#REF!</v>
      </c>
    </row>
    <row r="27" spans="2:16" ht="20.5" hidden="1" customHeight="1" thickTop="1" thickBot="1">
      <c r="B27" s="36"/>
      <c r="C27" s="86" t="s">
        <v>32</v>
      </c>
      <c r="D27" s="87"/>
      <c r="E27" s="37" t="e">
        <f>+IF(D16&lt;&gt;"",NPV($B$14,E18:E25)+E16,"")</f>
        <v>#VALUE!</v>
      </c>
      <c r="F27" s="38"/>
      <c r="G27" s="36"/>
      <c r="K27" s="39"/>
      <c r="L27" s="35">
        <f>ROUND(F27,3)</f>
        <v>0</v>
      </c>
    </row>
    <row r="28" spans="2:16" ht="45.75" customHeight="1" thickTop="1" thickBot="1">
      <c r="B28" s="11"/>
      <c r="C28" s="11"/>
      <c r="D28" s="40"/>
      <c r="E28" s="11"/>
      <c r="F28" s="11"/>
      <c r="G28" s="11"/>
      <c r="K28" s="39"/>
      <c r="L28" s="35">
        <f>ROUND(F28,3)</f>
        <v>0</v>
      </c>
    </row>
    <row r="29" spans="2:16" s="15" customFormat="1" ht="20" thickTop="1">
      <c r="B29" s="41" t="s">
        <v>33</v>
      </c>
      <c r="C29" s="42"/>
      <c r="D29" s="42"/>
      <c r="E29" s="42"/>
      <c r="F29" s="42"/>
      <c r="G29" s="43"/>
    </row>
    <row r="30" spans="2:16" s="15" customFormat="1" ht="17.5" customHeight="1">
      <c r="B30" s="79" t="s">
        <v>34</v>
      </c>
      <c r="C30" s="80"/>
      <c r="D30" s="80"/>
      <c r="E30" s="80"/>
      <c r="F30" s="80"/>
      <c r="G30" s="81"/>
    </row>
    <row r="31" spans="2:16" s="15" customFormat="1" ht="17.5">
      <c r="B31" s="79"/>
      <c r="C31" s="80"/>
      <c r="D31" s="80"/>
      <c r="E31" s="80"/>
      <c r="F31" s="80"/>
      <c r="G31" s="81"/>
    </row>
    <row r="32" spans="2:16" s="15" customFormat="1" ht="130.5" customHeight="1" thickBot="1">
      <c r="B32" s="82" t="s">
        <v>35</v>
      </c>
      <c r="C32" s="83"/>
      <c r="D32" s="83"/>
      <c r="E32" s="83"/>
      <c r="F32" s="83"/>
      <c r="G32" s="84"/>
    </row>
    <row r="33" spans="2:7" s="15" customFormat="1" ht="14" thickTop="1"/>
    <row r="34" spans="2:7" ht="17.5">
      <c r="B34" s="44"/>
      <c r="C34" s="44"/>
      <c r="D34" s="44"/>
      <c r="E34" s="44"/>
      <c r="F34" s="44"/>
      <c r="G34" s="44"/>
    </row>
    <row r="35" spans="2:7" ht="23">
      <c r="B35" s="85" t="s">
        <v>36</v>
      </c>
      <c r="C35" s="85"/>
      <c r="D35" s="85"/>
      <c r="E35" s="85"/>
      <c r="F35" s="85"/>
      <c r="G35" s="85"/>
    </row>
    <row r="36" spans="2:7" ht="15">
      <c r="B36" s="45"/>
      <c r="C36" s="45"/>
      <c r="D36" s="45"/>
      <c r="E36" s="9"/>
      <c r="F36" s="9"/>
      <c r="G36" s="9"/>
    </row>
    <row r="38" spans="2:7" ht="14">
      <c r="B38" s="71"/>
      <c r="C38" s="71"/>
      <c r="D38" s="71"/>
      <c r="E38" s="71"/>
      <c r="F38" s="46"/>
      <c r="G38" s="46"/>
    </row>
  </sheetData>
  <sheetProtection algorithmName="SHA-512" hashValue="rkSvQ5yJ09TNtRnP8x9H2r5sRu+ZJrP8R3fLneTnE1KQpjP8T7N64L9wHd1+c+KhAhaAC9FYMn7Y6sPfNe0cuw==" saltValue="Y3ATvmAiLhHEHPVQyG0oHw==" spinCount="100000" sheet="1" selectLockedCells="1"/>
  <mergeCells count="14">
    <mergeCell ref="B1:G5"/>
    <mergeCell ref="K13:N13"/>
    <mergeCell ref="B7:G7"/>
    <mergeCell ref="B9:C9"/>
    <mergeCell ref="B38:E38"/>
    <mergeCell ref="B10:C10"/>
    <mergeCell ref="B13:C13"/>
    <mergeCell ref="D13:G13"/>
    <mergeCell ref="B31:G31"/>
    <mergeCell ref="B32:G32"/>
    <mergeCell ref="B35:G35"/>
    <mergeCell ref="B30:G30"/>
    <mergeCell ref="C27:D27"/>
    <mergeCell ref="B11:C11"/>
  </mergeCells>
  <phoneticPr fontId="3" type="noConversion"/>
  <conditionalFormatting sqref="G16:G25">
    <cfRule type="expression" dxfId="17" priority="142" stopIfTrue="1">
      <formula>F16=0</formula>
    </cfRule>
  </conditionalFormatting>
  <conditionalFormatting sqref="F15">
    <cfRule type="cellIs" dxfId="16" priority="141" stopIfTrue="1" operator="notBetween">
      <formula>F14</formula>
      <formula>F14+2/100</formula>
    </cfRule>
  </conditionalFormatting>
  <conditionalFormatting sqref="F15">
    <cfRule type="expression" dxfId="15" priority="11" stopIfTrue="1">
      <formula>E15=0</formula>
    </cfRule>
    <cfRule type="expression" dxfId="14" priority="19" stopIfTrue="1">
      <formula>E15=0</formula>
    </cfRule>
    <cfRule type="expression" dxfId="13" priority="27" stopIfTrue="1">
      <formula>E15=0</formula>
    </cfRule>
    <cfRule type="expression" dxfId="12" priority="35" stopIfTrue="1">
      <formula>E15=0</formula>
    </cfRule>
    <cfRule type="expression" dxfId="11" priority="43" stopIfTrue="1">
      <formula>E15=0</formula>
    </cfRule>
    <cfRule type="expression" dxfId="10" priority="51" stopIfTrue="1">
      <formula>E15=0</formula>
    </cfRule>
    <cfRule type="expression" dxfId="9" priority="59" stopIfTrue="1">
      <formula>E15=0</formula>
    </cfRule>
    <cfRule type="expression" dxfId="8" priority="75" stopIfTrue="1">
      <formula>E15=0</formula>
    </cfRule>
    <cfRule type="expression" dxfId="7" priority="83" stopIfTrue="1">
      <formula>E15=0</formula>
    </cfRule>
    <cfRule type="expression" dxfId="6" priority="91" stopIfTrue="1">
      <formula>E15=0</formula>
    </cfRule>
    <cfRule type="expression" dxfId="5" priority="99" stopIfTrue="1">
      <formula>E15=0</formula>
    </cfRule>
    <cfRule type="expression" dxfId="4" priority="107" stopIfTrue="1">
      <formula>E15=0</formula>
    </cfRule>
    <cfRule type="expression" dxfId="3" priority="115" stopIfTrue="1">
      <formula>E15=0</formula>
    </cfRule>
    <cfRule type="expression" dxfId="2" priority="123" stopIfTrue="1">
      <formula>E15=0</formula>
    </cfRule>
    <cfRule type="expression" dxfId="1" priority="131" stopIfTrue="1">
      <formula>E15=0</formula>
    </cfRule>
    <cfRule type="expression" dxfId="0" priority="140" stopIfTrue="1">
      <formula>E15=0</formula>
    </cfRule>
  </conditionalFormatting>
  <dataValidations count="9">
    <dataValidation type="custom" allowBlank="1" showInputMessage="1" showErrorMessage="1" error="Porcentaje de variable no permitido" sqref="WVO983057 JC16:JC17 SY16:SY17 ACU16:ACU17 AMQ16:AMQ17 AWM16:AWM17 BGI16:BGI17 BQE16:BQE17 CAA16:CAA17 CJW16:CJW17 CTS16:CTS17 DDO16:DDO17 DNK16:DNK17 DXG16:DXG17 EHC16:EHC17 EQY16:EQY17 FAU16:FAU17 FKQ16:FKQ17 FUM16:FUM17 GEI16:GEI17 GOE16:GOE17 GYA16:GYA17 HHW16:HHW17 HRS16:HRS17 IBO16:IBO17 ILK16:ILK17 IVG16:IVG17 JFC16:JFC17 JOY16:JOY17 JYU16:JYU17 KIQ16:KIQ17 KSM16:KSM17 LCI16:LCI17 LME16:LME17 LWA16:LWA17 MFW16:MFW17 MPS16:MPS17 MZO16:MZO17 NJK16:NJK17 NTG16:NTG17 ODC16:ODC17 OMY16:OMY17 OWU16:OWU17 PGQ16:PGQ17 PQM16:PQM17 QAI16:QAI17 QKE16:QKE17 QUA16:QUA17 RDW16:RDW17 RNS16:RNS17 RXO16:RXO17 SHK16:SHK17 SRG16:SRG17 TBC16:TBC17 TKY16:TKY17 TUU16:TUU17 UEQ16:UEQ17 UOM16:UOM17 UYI16:UYI17 VIE16:VIE17 VSA16:VSA17 WBW16:WBW17 WLS16:WLS17 WVO16:WVO17 F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F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F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F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F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F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F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F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F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F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F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F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F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F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F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F16" xr:uid="{D2FD317D-90A8-4002-BF37-C8EC33D68BE6}">
      <formula1>+IF(F16&lt;8%,"ERROR",F16)</formula1>
    </dataValidation>
    <dataValidation type="custom" allowBlank="1" showInputMessage="1" showErrorMessage="1" sqref="WVO983058:WVO983064 F65554:F65560 JC65554:JC65560 SY65554:SY65560 ACU65554:ACU65560 AMQ65554:AMQ65560 AWM65554:AWM65560 BGI65554:BGI65560 BQE65554:BQE65560 CAA65554:CAA65560 CJW65554:CJW65560 CTS65554:CTS65560 DDO65554:DDO65560 DNK65554:DNK65560 DXG65554:DXG65560 EHC65554:EHC65560 EQY65554:EQY65560 FAU65554:FAU65560 FKQ65554:FKQ65560 FUM65554:FUM65560 GEI65554:GEI65560 GOE65554:GOE65560 GYA65554:GYA65560 HHW65554:HHW65560 HRS65554:HRS65560 IBO65554:IBO65560 ILK65554:ILK65560 IVG65554:IVG65560 JFC65554:JFC65560 JOY65554:JOY65560 JYU65554:JYU65560 KIQ65554:KIQ65560 KSM65554:KSM65560 LCI65554:LCI65560 LME65554:LME65560 LWA65554:LWA65560 MFW65554:MFW65560 MPS65554:MPS65560 MZO65554:MZO65560 NJK65554:NJK65560 NTG65554:NTG65560 ODC65554:ODC65560 OMY65554:OMY65560 OWU65554:OWU65560 PGQ65554:PGQ65560 PQM65554:PQM65560 QAI65554:QAI65560 QKE65554:QKE65560 QUA65554:QUA65560 RDW65554:RDW65560 RNS65554:RNS65560 RXO65554:RXO65560 SHK65554:SHK65560 SRG65554:SRG65560 TBC65554:TBC65560 TKY65554:TKY65560 TUU65554:TUU65560 UEQ65554:UEQ65560 UOM65554:UOM65560 UYI65554:UYI65560 VIE65554:VIE65560 VSA65554:VSA65560 WBW65554:WBW65560 WLS65554:WLS65560 WVO65554:WVO65560 F131090:F131096 JC131090:JC131096 SY131090:SY131096 ACU131090:ACU131096 AMQ131090:AMQ131096 AWM131090:AWM131096 BGI131090:BGI131096 BQE131090:BQE131096 CAA131090:CAA131096 CJW131090:CJW131096 CTS131090:CTS131096 DDO131090:DDO131096 DNK131090:DNK131096 DXG131090:DXG131096 EHC131090:EHC131096 EQY131090:EQY131096 FAU131090:FAU131096 FKQ131090:FKQ131096 FUM131090:FUM131096 GEI131090:GEI131096 GOE131090:GOE131096 GYA131090:GYA131096 HHW131090:HHW131096 HRS131090:HRS131096 IBO131090:IBO131096 ILK131090:ILK131096 IVG131090:IVG131096 JFC131090:JFC131096 JOY131090:JOY131096 JYU131090:JYU131096 KIQ131090:KIQ131096 KSM131090:KSM131096 LCI131090:LCI131096 LME131090:LME131096 LWA131090:LWA131096 MFW131090:MFW131096 MPS131090:MPS131096 MZO131090:MZO131096 NJK131090:NJK131096 NTG131090:NTG131096 ODC131090:ODC131096 OMY131090:OMY131096 OWU131090:OWU131096 PGQ131090:PGQ131096 PQM131090:PQM131096 QAI131090:QAI131096 QKE131090:QKE131096 QUA131090:QUA131096 RDW131090:RDW131096 RNS131090:RNS131096 RXO131090:RXO131096 SHK131090:SHK131096 SRG131090:SRG131096 TBC131090:TBC131096 TKY131090:TKY131096 TUU131090:TUU131096 UEQ131090:UEQ131096 UOM131090:UOM131096 UYI131090:UYI131096 VIE131090:VIE131096 VSA131090:VSA131096 WBW131090:WBW131096 WLS131090:WLS131096 WVO131090:WVO131096 F196626:F196632 JC196626:JC196632 SY196626:SY196632 ACU196626:ACU196632 AMQ196626:AMQ196632 AWM196626:AWM196632 BGI196626:BGI196632 BQE196626:BQE196632 CAA196626:CAA196632 CJW196626:CJW196632 CTS196626:CTS196632 DDO196626:DDO196632 DNK196626:DNK196632 DXG196626:DXG196632 EHC196626:EHC196632 EQY196626:EQY196632 FAU196626:FAU196632 FKQ196626:FKQ196632 FUM196626:FUM196632 GEI196626:GEI196632 GOE196626:GOE196632 GYA196626:GYA196632 HHW196626:HHW196632 HRS196626:HRS196632 IBO196626:IBO196632 ILK196626:ILK196632 IVG196626:IVG196632 JFC196626:JFC196632 JOY196626:JOY196632 JYU196626:JYU196632 KIQ196626:KIQ196632 KSM196626:KSM196632 LCI196626:LCI196632 LME196626:LME196632 LWA196626:LWA196632 MFW196626:MFW196632 MPS196626:MPS196632 MZO196626:MZO196632 NJK196626:NJK196632 NTG196626:NTG196632 ODC196626:ODC196632 OMY196626:OMY196632 OWU196626:OWU196632 PGQ196626:PGQ196632 PQM196626:PQM196632 QAI196626:QAI196632 QKE196626:QKE196632 QUA196626:QUA196632 RDW196626:RDW196632 RNS196626:RNS196632 RXO196626:RXO196632 SHK196626:SHK196632 SRG196626:SRG196632 TBC196626:TBC196632 TKY196626:TKY196632 TUU196626:TUU196632 UEQ196626:UEQ196632 UOM196626:UOM196632 UYI196626:UYI196632 VIE196626:VIE196632 VSA196626:VSA196632 WBW196626:WBW196632 WLS196626:WLS196632 WVO196626:WVO196632 F262162:F262168 JC262162:JC262168 SY262162:SY262168 ACU262162:ACU262168 AMQ262162:AMQ262168 AWM262162:AWM262168 BGI262162:BGI262168 BQE262162:BQE262168 CAA262162:CAA262168 CJW262162:CJW262168 CTS262162:CTS262168 DDO262162:DDO262168 DNK262162:DNK262168 DXG262162:DXG262168 EHC262162:EHC262168 EQY262162:EQY262168 FAU262162:FAU262168 FKQ262162:FKQ262168 FUM262162:FUM262168 GEI262162:GEI262168 GOE262162:GOE262168 GYA262162:GYA262168 HHW262162:HHW262168 HRS262162:HRS262168 IBO262162:IBO262168 ILK262162:ILK262168 IVG262162:IVG262168 JFC262162:JFC262168 JOY262162:JOY262168 JYU262162:JYU262168 KIQ262162:KIQ262168 KSM262162:KSM262168 LCI262162:LCI262168 LME262162:LME262168 LWA262162:LWA262168 MFW262162:MFW262168 MPS262162:MPS262168 MZO262162:MZO262168 NJK262162:NJK262168 NTG262162:NTG262168 ODC262162:ODC262168 OMY262162:OMY262168 OWU262162:OWU262168 PGQ262162:PGQ262168 PQM262162:PQM262168 QAI262162:QAI262168 QKE262162:QKE262168 QUA262162:QUA262168 RDW262162:RDW262168 RNS262162:RNS262168 RXO262162:RXO262168 SHK262162:SHK262168 SRG262162:SRG262168 TBC262162:TBC262168 TKY262162:TKY262168 TUU262162:TUU262168 UEQ262162:UEQ262168 UOM262162:UOM262168 UYI262162:UYI262168 VIE262162:VIE262168 VSA262162:VSA262168 WBW262162:WBW262168 WLS262162:WLS262168 WVO262162:WVO262168 F327698:F327704 JC327698:JC327704 SY327698:SY327704 ACU327698:ACU327704 AMQ327698:AMQ327704 AWM327698:AWM327704 BGI327698:BGI327704 BQE327698:BQE327704 CAA327698:CAA327704 CJW327698:CJW327704 CTS327698:CTS327704 DDO327698:DDO327704 DNK327698:DNK327704 DXG327698:DXG327704 EHC327698:EHC327704 EQY327698:EQY327704 FAU327698:FAU327704 FKQ327698:FKQ327704 FUM327698:FUM327704 GEI327698:GEI327704 GOE327698:GOE327704 GYA327698:GYA327704 HHW327698:HHW327704 HRS327698:HRS327704 IBO327698:IBO327704 ILK327698:ILK327704 IVG327698:IVG327704 JFC327698:JFC327704 JOY327698:JOY327704 JYU327698:JYU327704 KIQ327698:KIQ327704 KSM327698:KSM327704 LCI327698:LCI327704 LME327698:LME327704 LWA327698:LWA327704 MFW327698:MFW327704 MPS327698:MPS327704 MZO327698:MZO327704 NJK327698:NJK327704 NTG327698:NTG327704 ODC327698:ODC327704 OMY327698:OMY327704 OWU327698:OWU327704 PGQ327698:PGQ327704 PQM327698:PQM327704 QAI327698:QAI327704 QKE327698:QKE327704 QUA327698:QUA327704 RDW327698:RDW327704 RNS327698:RNS327704 RXO327698:RXO327704 SHK327698:SHK327704 SRG327698:SRG327704 TBC327698:TBC327704 TKY327698:TKY327704 TUU327698:TUU327704 UEQ327698:UEQ327704 UOM327698:UOM327704 UYI327698:UYI327704 VIE327698:VIE327704 VSA327698:VSA327704 WBW327698:WBW327704 WLS327698:WLS327704 WVO327698:WVO327704 F393234:F393240 JC393234:JC393240 SY393234:SY393240 ACU393234:ACU393240 AMQ393234:AMQ393240 AWM393234:AWM393240 BGI393234:BGI393240 BQE393234:BQE393240 CAA393234:CAA393240 CJW393234:CJW393240 CTS393234:CTS393240 DDO393234:DDO393240 DNK393234:DNK393240 DXG393234:DXG393240 EHC393234:EHC393240 EQY393234:EQY393240 FAU393234:FAU393240 FKQ393234:FKQ393240 FUM393234:FUM393240 GEI393234:GEI393240 GOE393234:GOE393240 GYA393234:GYA393240 HHW393234:HHW393240 HRS393234:HRS393240 IBO393234:IBO393240 ILK393234:ILK393240 IVG393234:IVG393240 JFC393234:JFC393240 JOY393234:JOY393240 JYU393234:JYU393240 KIQ393234:KIQ393240 KSM393234:KSM393240 LCI393234:LCI393240 LME393234:LME393240 LWA393234:LWA393240 MFW393234:MFW393240 MPS393234:MPS393240 MZO393234:MZO393240 NJK393234:NJK393240 NTG393234:NTG393240 ODC393234:ODC393240 OMY393234:OMY393240 OWU393234:OWU393240 PGQ393234:PGQ393240 PQM393234:PQM393240 QAI393234:QAI393240 QKE393234:QKE393240 QUA393234:QUA393240 RDW393234:RDW393240 RNS393234:RNS393240 RXO393234:RXO393240 SHK393234:SHK393240 SRG393234:SRG393240 TBC393234:TBC393240 TKY393234:TKY393240 TUU393234:TUU393240 UEQ393234:UEQ393240 UOM393234:UOM393240 UYI393234:UYI393240 VIE393234:VIE393240 VSA393234:VSA393240 WBW393234:WBW393240 WLS393234:WLS393240 WVO393234:WVO393240 F458770:F458776 JC458770:JC458776 SY458770:SY458776 ACU458770:ACU458776 AMQ458770:AMQ458776 AWM458770:AWM458776 BGI458770:BGI458776 BQE458770:BQE458776 CAA458770:CAA458776 CJW458770:CJW458776 CTS458770:CTS458776 DDO458770:DDO458776 DNK458770:DNK458776 DXG458770:DXG458776 EHC458770:EHC458776 EQY458770:EQY458776 FAU458770:FAU458776 FKQ458770:FKQ458776 FUM458770:FUM458776 GEI458770:GEI458776 GOE458770:GOE458776 GYA458770:GYA458776 HHW458770:HHW458776 HRS458770:HRS458776 IBO458770:IBO458776 ILK458770:ILK458776 IVG458770:IVG458776 JFC458770:JFC458776 JOY458770:JOY458776 JYU458770:JYU458776 KIQ458770:KIQ458776 KSM458770:KSM458776 LCI458770:LCI458776 LME458770:LME458776 LWA458770:LWA458776 MFW458770:MFW458776 MPS458770:MPS458776 MZO458770:MZO458776 NJK458770:NJK458776 NTG458770:NTG458776 ODC458770:ODC458776 OMY458770:OMY458776 OWU458770:OWU458776 PGQ458770:PGQ458776 PQM458770:PQM458776 QAI458770:QAI458776 QKE458770:QKE458776 QUA458770:QUA458776 RDW458770:RDW458776 RNS458770:RNS458776 RXO458770:RXO458776 SHK458770:SHK458776 SRG458770:SRG458776 TBC458770:TBC458776 TKY458770:TKY458776 TUU458770:TUU458776 UEQ458770:UEQ458776 UOM458770:UOM458776 UYI458770:UYI458776 VIE458770:VIE458776 VSA458770:VSA458776 WBW458770:WBW458776 WLS458770:WLS458776 WVO458770:WVO458776 F524306:F524312 JC524306:JC524312 SY524306:SY524312 ACU524306:ACU524312 AMQ524306:AMQ524312 AWM524306:AWM524312 BGI524306:BGI524312 BQE524306:BQE524312 CAA524306:CAA524312 CJW524306:CJW524312 CTS524306:CTS524312 DDO524306:DDO524312 DNK524306:DNK524312 DXG524306:DXG524312 EHC524306:EHC524312 EQY524306:EQY524312 FAU524306:FAU524312 FKQ524306:FKQ524312 FUM524306:FUM524312 GEI524306:GEI524312 GOE524306:GOE524312 GYA524306:GYA524312 HHW524306:HHW524312 HRS524306:HRS524312 IBO524306:IBO524312 ILK524306:ILK524312 IVG524306:IVG524312 JFC524306:JFC524312 JOY524306:JOY524312 JYU524306:JYU524312 KIQ524306:KIQ524312 KSM524306:KSM524312 LCI524306:LCI524312 LME524306:LME524312 LWA524306:LWA524312 MFW524306:MFW524312 MPS524306:MPS524312 MZO524306:MZO524312 NJK524306:NJK524312 NTG524306:NTG524312 ODC524306:ODC524312 OMY524306:OMY524312 OWU524306:OWU524312 PGQ524306:PGQ524312 PQM524306:PQM524312 QAI524306:QAI524312 QKE524306:QKE524312 QUA524306:QUA524312 RDW524306:RDW524312 RNS524306:RNS524312 RXO524306:RXO524312 SHK524306:SHK524312 SRG524306:SRG524312 TBC524306:TBC524312 TKY524306:TKY524312 TUU524306:TUU524312 UEQ524306:UEQ524312 UOM524306:UOM524312 UYI524306:UYI524312 VIE524306:VIE524312 VSA524306:VSA524312 WBW524306:WBW524312 WLS524306:WLS524312 WVO524306:WVO524312 F589842:F589848 JC589842:JC589848 SY589842:SY589848 ACU589842:ACU589848 AMQ589842:AMQ589848 AWM589842:AWM589848 BGI589842:BGI589848 BQE589842:BQE589848 CAA589842:CAA589848 CJW589842:CJW589848 CTS589842:CTS589848 DDO589842:DDO589848 DNK589842:DNK589848 DXG589842:DXG589848 EHC589842:EHC589848 EQY589842:EQY589848 FAU589842:FAU589848 FKQ589842:FKQ589848 FUM589842:FUM589848 GEI589842:GEI589848 GOE589842:GOE589848 GYA589842:GYA589848 HHW589842:HHW589848 HRS589842:HRS589848 IBO589842:IBO589848 ILK589842:ILK589848 IVG589842:IVG589848 JFC589842:JFC589848 JOY589842:JOY589848 JYU589842:JYU589848 KIQ589842:KIQ589848 KSM589842:KSM589848 LCI589842:LCI589848 LME589842:LME589848 LWA589842:LWA589848 MFW589842:MFW589848 MPS589842:MPS589848 MZO589842:MZO589848 NJK589842:NJK589848 NTG589842:NTG589848 ODC589842:ODC589848 OMY589842:OMY589848 OWU589842:OWU589848 PGQ589842:PGQ589848 PQM589842:PQM589848 QAI589842:QAI589848 QKE589842:QKE589848 QUA589842:QUA589848 RDW589842:RDW589848 RNS589842:RNS589848 RXO589842:RXO589848 SHK589842:SHK589848 SRG589842:SRG589848 TBC589842:TBC589848 TKY589842:TKY589848 TUU589842:TUU589848 UEQ589842:UEQ589848 UOM589842:UOM589848 UYI589842:UYI589848 VIE589842:VIE589848 VSA589842:VSA589848 WBW589842:WBW589848 WLS589842:WLS589848 WVO589842:WVO589848 F655378:F655384 JC655378:JC655384 SY655378:SY655384 ACU655378:ACU655384 AMQ655378:AMQ655384 AWM655378:AWM655384 BGI655378:BGI655384 BQE655378:BQE655384 CAA655378:CAA655384 CJW655378:CJW655384 CTS655378:CTS655384 DDO655378:DDO655384 DNK655378:DNK655384 DXG655378:DXG655384 EHC655378:EHC655384 EQY655378:EQY655384 FAU655378:FAU655384 FKQ655378:FKQ655384 FUM655378:FUM655384 GEI655378:GEI655384 GOE655378:GOE655384 GYA655378:GYA655384 HHW655378:HHW655384 HRS655378:HRS655384 IBO655378:IBO655384 ILK655378:ILK655384 IVG655378:IVG655384 JFC655378:JFC655384 JOY655378:JOY655384 JYU655378:JYU655384 KIQ655378:KIQ655384 KSM655378:KSM655384 LCI655378:LCI655384 LME655378:LME655384 LWA655378:LWA655384 MFW655378:MFW655384 MPS655378:MPS655384 MZO655378:MZO655384 NJK655378:NJK655384 NTG655378:NTG655384 ODC655378:ODC655384 OMY655378:OMY655384 OWU655378:OWU655384 PGQ655378:PGQ655384 PQM655378:PQM655384 QAI655378:QAI655384 QKE655378:QKE655384 QUA655378:QUA655384 RDW655378:RDW655384 RNS655378:RNS655384 RXO655378:RXO655384 SHK655378:SHK655384 SRG655378:SRG655384 TBC655378:TBC655384 TKY655378:TKY655384 TUU655378:TUU655384 UEQ655378:UEQ655384 UOM655378:UOM655384 UYI655378:UYI655384 VIE655378:VIE655384 VSA655378:VSA655384 WBW655378:WBW655384 WLS655378:WLS655384 WVO655378:WVO655384 F720914:F720920 JC720914:JC720920 SY720914:SY720920 ACU720914:ACU720920 AMQ720914:AMQ720920 AWM720914:AWM720920 BGI720914:BGI720920 BQE720914:BQE720920 CAA720914:CAA720920 CJW720914:CJW720920 CTS720914:CTS720920 DDO720914:DDO720920 DNK720914:DNK720920 DXG720914:DXG720920 EHC720914:EHC720920 EQY720914:EQY720920 FAU720914:FAU720920 FKQ720914:FKQ720920 FUM720914:FUM720920 GEI720914:GEI720920 GOE720914:GOE720920 GYA720914:GYA720920 HHW720914:HHW720920 HRS720914:HRS720920 IBO720914:IBO720920 ILK720914:ILK720920 IVG720914:IVG720920 JFC720914:JFC720920 JOY720914:JOY720920 JYU720914:JYU720920 KIQ720914:KIQ720920 KSM720914:KSM720920 LCI720914:LCI720920 LME720914:LME720920 LWA720914:LWA720920 MFW720914:MFW720920 MPS720914:MPS720920 MZO720914:MZO720920 NJK720914:NJK720920 NTG720914:NTG720920 ODC720914:ODC720920 OMY720914:OMY720920 OWU720914:OWU720920 PGQ720914:PGQ720920 PQM720914:PQM720920 QAI720914:QAI720920 QKE720914:QKE720920 QUA720914:QUA720920 RDW720914:RDW720920 RNS720914:RNS720920 RXO720914:RXO720920 SHK720914:SHK720920 SRG720914:SRG720920 TBC720914:TBC720920 TKY720914:TKY720920 TUU720914:TUU720920 UEQ720914:UEQ720920 UOM720914:UOM720920 UYI720914:UYI720920 VIE720914:VIE720920 VSA720914:VSA720920 WBW720914:WBW720920 WLS720914:WLS720920 WVO720914:WVO720920 F786450:F786456 JC786450:JC786456 SY786450:SY786456 ACU786450:ACU786456 AMQ786450:AMQ786456 AWM786450:AWM786456 BGI786450:BGI786456 BQE786450:BQE786456 CAA786450:CAA786456 CJW786450:CJW786456 CTS786450:CTS786456 DDO786450:DDO786456 DNK786450:DNK786456 DXG786450:DXG786456 EHC786450:EHC786456 EQY786450:EQY786456 FAU786450:FAU786456 FKQ786450:FKQ786456 FUM786450:FUM786456 GEI786450:GEI786456 GOE786450:GOE786456 GYA786450:GYA786456 HHW786450:HHW786456 HRS786450:HRS786456 IBO786450:IBO786456 ILK786450:ILK786456 IVG786450:IVG786456 JFC786450:JFC786456 JOY786450:JOY786456 JYU786450:JYU786456 KIQ786450:KIQ786456 KSM786450:KSM786456 LCI786450:LCI786456 LME786450:LME786456 LWA786450:LWA786456 MFW786450:MFW786456 MPS786450:MPS786456 MZO786450:MZO786456 NJK786450:NJK786456 NTG786450:NTG786456 ODC786450:ODC786456 OMY786450:OMY786456 OWU786450:OWU786456 PGQ786450:PGQ786456 PQM786450:PQM786456 QAI786450:QAI786456 QKE786450:QKE786456 QUA786450:QUA786456 RDW786450:RDW786456 RNS786450:RNS786456 RXO786450:RXO786456 SHK786450:SHK786456 SRG786450:SRG786456 TBC786450:TBC786456 TKY786450:TKY786456 TUU786450:TUU786456 UEQ786450:UEQ786456 UOM786450:UOM786456 UYI786450:UYI786456 VIE786450:VIE786456 VSA786450:VSA786456 WBW786450:WBW786456 WLS786450:WLS786456 WVO786450:WVO786456 F851986:F851992 JC851986:JC851992 SY851986:SY851992 ACU851986:ACU851992 AMQ851986:AMQ851992 AWM851986:AWM851992 BGI851986:BGI851992 BQE851986:BQE851992 CAA851986:CAA851992 CJW851986:CJW851992 CTS851986:CTS851992 DDO851986:DDO851992 DNK851986:DNK851992 DXG851986:DXG851992 EHC851986:EHC851992 EQY851986:EQY851992 FAU851986:FAU851992 FKQ851986:FKQ851992 FUM851986:FUM851992 GEI851986:GEI851992 GOE851986:GOE851992 GYA851986:GYA851992 HHW851986:HHW851992 HRS851986:HRS851992 IBO851986:IBO851992 ILK851986:ILK851992 IVG851986:IVG851992 JFC851986:JFC851992 JOY851986:JOY851992 JYU851986:JYU851992 KIQ851986:KIQ851992 KSM851986:KSM851992 LCI851986:LCI851992 LME851986:LME851992 LWA851986:LWA851992 MFW851986:MFW851992 MPS851986:MPS851992 MZO851986:MZO851992 NJK851986:NJK851992 NTG851986:NTG851992 ODC851986:ODC851992 OMY851986:OMY851992 OWU851986:OWU851992 PGQ851986:PGQ851992 PQM851986:PQM851992 QAI851986:QAI851992 QKE851986:QKE851992 QUA851986:QUA851992 RDW851986:RDW851992 RNS851986:RNS851992 RXO851986:RXO851992 SHK851986:SHK851992 SRG851986:SRG851992 TBC851986:TBC851992 TKY851986:TKY851992 TUU851986:TUU851992 UEQ851986:UEQ851992 UOM851986:UOM851992 UYI851986:UYI851992 VIE851986:VIE851992 VSA851986:VSA851992 WBW851986:WBW851992 WLS851986:WLS851992 WVO851986:WVO851992 F917522:F917528 JC917522:JC917528 SY917522:SY917528 ACU917522:ACU917528 AMQ917522:AMQ917528 AWM917522:AWM917528 BGI917522:BGI917528 BQE917522:BQE917528 CAA917522:CAA917528 CJW917522:CJW917528 CTS917522:CTS917528 DDO917522:DDO917528 DNK917522:DNK917528 DXG917522:DXG917528 EHC917522:EHC917528 EQY917522:EQY917528 FAU917522:FAU917528 FKQ917522:FKQ917528 FUM917522:FUM917528 GEI917522:GEI917528 GOE917522:GOE917528 GYA917522:GYA917528 HHW917522:HHW917528 HRS917522:HRS917528 IBO917522:IBO917528 ILK917522:ILK917528 IVG917522:IVG917528 JFC917522:JFC917528 JOY917522:JOY917528 JYU917522:JYU917528 KIQ917522:KIQ917528 KSM917522:KSM917528 LCI917522:LCI917528 LME917522:LME917528 LWA917522:LWA917528 MFW917522:MFW917528 MPS917522:MPS917528 MZO917522:MZO917528 NJK917522:NJK917528 NTG917522:NTG917528 ODC917522:ODC917528 OMY917522:OMY917528 OWU917522:OWU917528 PGQ917522:PGQ917528 PQM917522:PQM917528 QAI917522:QAI917528 QKE917522:QKE917528 QUA917522:QUA917528 RDW917522:RDW917528 RNS917522:RNS917528 RXO917522:RXO917528 SHK917522:SHK917528 SRG917522:SRG917528 TBC917522:TBC917528 TKY917522:TKY917528 TUU917522:TUU917528 UEQ917522:UEQ917528 UOM917522:UOM917528 UYI917522:UYI917528 VIE917522:VIE917528 VSA917522:VSA917528 WBW917522:WBW917528 WLS917522:WLS917528 WVO917522:WVO917528 F983058:F983064 JC983058:JC983064 SY983058:SY983064 ACU983058:ACU983064 AMQ983058:AMQ983064 AWM983058:AWM983064 BGI983058:BGI983064 BQE983058:BQE983064 CAA983058:CAA983064 CJW983058:CJW983064 CTS983058:CTS983064 DDO983058:DDO983064 DNK983058:DNK983064 DXG983058:DXG983064 EHC983058:EHC983064 EQY983058:EQY983064 FAU983058:FAU983064 FKQ983058:FKQ983064 FUM983058:FUM983064 GEI983058:GEI983064 GOE983058:GOE983064 GYA983058:GYA983064 HHW983058:HHW983064 HRS983058:HRS983064 IBO983058:IBO983064 ILK983058:ILK983064 IVG983058:IVG983064 JFC983058:JFC983064 JOY983058:JOY983064 JYU983058:JYU983064 KIQ983058:KIQ983064 KSM983058:KSM983064 LCI983058:LCI983064 LME983058:LME983064 LWA983058:LWA983064 MFW983058:MFW983064 MPS983058:MPS983064 MZO983058:MZO983064 NJK983058:NJK983064 NTG983058:NTG983064 ODC983058:ODC983064 OMY983058:OMY983064 OWU983058:OWU983064 PGQ983058:PGQ983064 PQM983058:PQM983064 QAI983058:QAI983064 QKE983058:QKE983064 QUA983058:QUA983064 RDW983058:RDW983064 RNS983058:RNS983064 RXO983058:RXO983064 SHK983058:SHK983064 SRG983058:SRG983064 TBC983058:TBC983064 TKY983058:TKY983064 TUU983058:TUU983064 UEQ983058:UEQ983064 UOM983058:UOM983064 UYI983058:UYI983064 VIE983058:VIE983064 VSA983058:VSA983064 WBW983058:WBW983064 WLS983058:WLS983064 JC19:JC20 WVO19:WVO20 WLS19:WLS20 WBW19:WBW20 VSA19:VSA20 VIE19:VIE20 UYI19:UYI20 UOM19:UOM20 UEQ19:UEQ20 TUU19:TUU20 TKY19:TKY20 TBC19:TBC20 SRG19:SRG20 SHK19:SHK20 RXO19:RXO20 RNS19:RNS20 RDW19:RDW20 QUA19:QUA20 QKE19:QKE20 QAI19:QAI20 PQM19:PQM20 PGQ19:PGQ20 OWU19:OWU20 OMY19:OMY20 ODC19:ODC20 NTG19:NTG20 NJK19:NJK20 MZO19:MZO20 MPS19:MPS20 MFW19:MFW20 LWA19:LWA20 LME19:LME20 LCI19:LCI20 KSM19:KSM20 KIQ19:KIQ20 JYU19:JYU20 JOY19:JOY20 JFC19:JFC20 IVG19:IVG20 ILK19:ILK20 IBO19:IBO20 HRS19:HRS20 HHW19:HHW20 GYA19:GYA20 GOE19:GOE20 GEI19:GEI20 FUM19:FUM20 FKQ19:FKQ20 FAU19:FAU20 EQY19:EQY20 EHC19:EHC20 DXG19:DXG20 DNK19:DNK20 DDO19:DDO20 CTS19:CTS20 CJW19:CJW20 CAA19:CAA20 BQE19:BQE20 BGI19:BGI20 AWM19:AWM20 AMQ19:AMQ20 ACU19:ACU20 SY19:SY20" xr:uid="{B6E00277-D911-48FA-9F28-BE66007D55DB}">
      <formula1>+IF(AND(F19&gt;=F18,F19&lt;=F18+2%),F19,"ERROR")</formula1>
    </dataValidation>
    <dataValidation type="custom" allowBlank="1" showInputMessage="1" showErrorMessage="1" sqref="JC21 WVO18 WLS18 WBW18 VSA18 VIE18 UYI18 UOM18 UEQ18 TUU18 TKY18 TBC18 SRG18 SHK18 RXO18 RNS18 RDW18 QUA18 QKE18 QAI18 PQM18 PGQ18 OWU18 OMY18 ODC18 NTG18 NJK18 MZO18 MPS18 MFW18 LWA18 LME18 LCI18 KSM18 KIQ18 JYU18 JOY18 JFC18 IVG18 ILK18 IBO18 HRS18 HHW18 GYA18 GOE18 GEI18 FUM18 FKQ18 FAU18 EQY18 EHC18 DXG18 DNK18 DDO18 CTS18 CJW18 CAA18 BQE18 BGI18 AWM18 AMQ18 ACU18 SY18 JC18 SY21 WVO21 WLS21 WBW21 VSA21 VIE21 UYI21 UOM21 UEQ21 TUU21 TKY21 TBC21 SRG21 SHK21 RXO21 RNS21 RDW21 QUA21 QKE21 QAI21 PQM21 PGQ21 OWU21 OMY21 ODC21 NTG21 NJK21 MZO21 MPS21 MFW21 LWA21 LME21 LCI21 KSM21 KIQ21 JYU21 JOY21 JFC21 IVG21 ILK21 IBO21 HRS21 HHW21 GYA21 GOE21 GEI21 FUM21 FKQ21 FAU21 EQY21 EHC21 DXG21 DNK21 DDO21 CTS21 CJW21 CAA21 BQE21 BGI21 AWM21 AMQ21 ACU21" xr:uid="{8BD0334F-284F-4A27-B092-34E1C89DA80E}">
      <formula1>+IF(AND(JC18&gt;=JC16,JC18&lt;=JC16+2%),JC18,"ERROR")</formula1>
    </dataValidation>
    <dataValidation type="custom" allowBlank="1" showInputMessage="1" showErrorMessage="1" sqref="WVO25 WLS25 WBW25 VSA25 VIE25 UYI25 UOM25 UEQ25 TUU25 TKY25 TBC25 SRG25 SHK25 RXO25 RNS25 RDW25 QUA25 QKE25 QAI25 PQM25 PGQ25 OWU25 OMY25 ODC25 NTG25 NJK25 MZO25 MPS25 MFW25 LWA25 LME25 LCI25 KSM25 KIQ25 JYU25 JOY25 JFC25 IVG25 ILK25 IBO25 HRS25 HHW25 GYA25 GOE25 GEI25 FUM25 FKQ25 FAU25 EQY25 EHC25 DXG25 DNK25 DDO25 CTS25 CJW25 CAA25 BQE25 BGI25 AWM25 AMQ25 ACU25 SY25 JC25" xr:uid="{449E6784-8AFF-495B-81AC-BDC374008E2A}">
      <formula1>+IF(AND(JC25&gt;=JC19,JC25&lt;=JC19+2%),JC25,"ERROR")</formula1>
    </dataValidation>
    <dataValidation type="custom" allowBlank="1" showInputMessage="1" showErrorMessage="1" error="Porcentaje de variable no permitido" sqref="F25" xr:uid="{F92C0CD1-E7CC-49D6-BE8A-7C89CEB166F4}">
      <formula1>+IF(AND(F25&gt;F22,F25&lt;=F22+2%),F25,"ERROR")</formula1>
    </dataValidation>
    <dataValidation type="custom" allowBlank="1" showInputMessage="1" showErrorMessage="1" sqref="SY22:SY23 AMQ22:AMQ23 AWM22:AWM23 BGI22:BGI23 BQE22:BQE23 CAA22:CAA23 CJW22:CJW23 CTS22:CTS23 DDO22:DDO23 DNK22:DNK23 DXG22:DXG23 EHC22:EHC23 EQY22:EQY23 FAU22:FAU23 FKQ22:FKQ23 FUM22:FUM23 GEI22:GEI23 GOE22:GOE23 GYA22:GYA23 HHW22:HHW23 HRS22:HRS23 IBO22:IBO23 ILK22:ILK23 IVG22:IVG23 JFC22:JFC23 JOY22:JOY23 JYU22:JYU23 KIQ22:KIQ23 KSM22:KSM23 LCI22:LCI23 LME22:LME23 LWA22:LWA23 MFW22:MFW23 MPS22:MPS23 MZO22:MZO23 NJK22:NJK23 NTG22:NTG23 ODC22:ODC23 OMY22:OMY23 OWU22:OWU23 PGQ22:PGQ23 PQM22:PQM23 QAI22:QAI23 QKE22:QKE23 QUA22:QUA23 RDW22:RDW23 RNS22:RNS23 RXO22:RXO23 SHK22:SHK23 SRG22:SRG23 TBC22:TBC23 TKY22:TKY23 TUU22:TUU23 UEQ22:UEQ23 UOM22:UOM23 UYI22:UYI23 VIE22:VIE23 VSA22:VSA23 WBW22:WBW23 WLS22:WLS23 WVO22:WVO23 ACU22:ACU23 JC22:JC23" xr:uid="{282B178D-C175-403E-908D-5B84EA510C4A}">
      <formula1>+IF(AND(JC22&gt;=JC19,JC22&lt;=JC19+2%),JC22,"ERROR")</formula1>
    </dataValidation>
    <dataValidation type="custom" allowBlank="1" showInputMessage="1" showErrorMessage="1" sqref="SY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ACU24 JC24" xr:uid="{9D1A21F6-B2EF-4BE9-815D-26DF3DFBA5CA}">
      <formula1>+IF(AND(JC24&gt;=JC20,JC24&lt;=JC20+2%),JC24,"ERROR")</formula1>
    </dataValidation>
    <dataValidation type="custom" allowBlank="1" showInputMessage="1" showErrorMessage="1" error="Porcentaje de variable no permitido" sqref="F17:F23" xr:uid="{B97B4F7A-5C89-4F76-8125-CDBFA50B7B9B}">
      <formula1>+IF(AND(F17&gt;F16,F17&lt;=F16+2%),F17,"ERROR")</formula1>
    </dataValidation>
    <dataValidation type="custom" allowBlank="1" showInputMessage="1" showErrorMessage="1" error="Porcentaje de variable no permitido" sqref="F24" xr:uid="{CF288C97-86DB-4320-8DC2-D4FA3647C028}">
      <formula1>+IF(AND(F24&gt;F22,F24&lt;=F22+2%),F24,"ERROR")</formula1>
    </dataValidation>
  </dataValidations>
  <printOptions horizontalCentered="1"/>
  <pageMargins left="0.70866141732283472" right="0.70866141732283472" top="1.3779527559055118" bottom="0.74803149606299213" header="0.31496062992125984" footer="0.31496062992125984"/>
  <pageSetup paperSize="9" scale="44" orientation="portrait" horizontalDpi="1200" verticalDpi="1200" r:id="rId1"/>
  <headerFooter>
    <oddHeader>&amp;L&amp;G</odd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A62DD443BE19340B70E3D7C39FDD906" ma:contentTypeVersion="17" ma:contentTypeDescription="Crear nuevo documento." ma:contentTypeScope="" ma:versionID="fff85dfada44e39e2848de9a8c7b0d33">
  <xsd:schema xmlns:xsd="http://www.w3.org/2001/XMLSchema" xmlns:xs="http://www.w3.org/2001/XMLSchema" xmlns:p="http://schemas.microsoft.com/office/2006/metadata/properties" xmlns:ns2="45cf36d9-4a05-4472-bc46-c6f7a9cbdf10" xmlns:ns3="7fcc20d9-a837-4353-b77e-5d2b38fb01e6" targetNamespace="http://schemas.microsoft.com/office/2006/metadata/properties" ma:root="true" ma:fieldsID="fe12a4341f3e355242d6d60487e6cd0b" ns2:_="" ns3:_="">
    <xsd:import namespace="45cf36d9-4a05-4472-bc46-c6f7a9cbdf10"/>
    <xsd:import namespace="7fcc20d9-a837-4353-b77e-5d2b38fb01e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cf36d9-4a05-4472-bc46-c6f7a9cbdf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c5f77948-cb74-4db9-9d42-99e13121e594"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cc20d9-a837-4353-b77e-5d2b38fb01e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f0373d8-0bc7-433d-949d-54f632d6aa06}" ma:internalName="TaxCatchAll" ma:showField="CatchAllData" ma:web="7fcc20d9-a837-4353-b77e-5d2b38fb01e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fcc20d9-a837-4353-b77e-5d2b38fb01e6" xsi:nil="true"/>
    <lcf76f155ced4ddcb4097134ff3c332f xmlns="45cf36d9-4a05-4472-bc46-c6f7a9cbdf1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DDE2EF-8378-4ED8-B70C-CD6F6EE75E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cf36d9-4a05-4472-bc46-c6f7a9cbdf10"/>
    <ds:schemaRef ds:uri="7fcc20d9-a837-4353-b77e-5d2b38fb01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9EF7ED-5E27-436C-8E8C-A2A2DE065D95}">
  <ds:schemaRefs>
    <ds:schemaRef ds:uri="http://purl.org/dc/dcmitype/"/>
    <ds:schemaRef ds:uri="45cf36d9-4a05-4472-bc46-c6f7a9cbdf10"/>
    <ds:schemaRef ds:uri="http://purl.org/dc/terms/"/>
    <ds:schemaRef ds:uri="http://schemas.openxmlformats.org/package/2006/metadata/core-properties"/>
    <ds:schemaRef ds:uri="7fcc20d9-a837-4353-b77e-5d2b38fb01e6"/>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723A8605-140D-4C80-9DF7-791E5A15F599}">
  <ds:schemaRefs>
    <ds:schemaRef ds:uri="http://schemas.microsoft.com/sharepoint/v3/contenttype/forms"/>
  </ds:schemaRefs>
</ds:datastoreItem>
</file>

<file path=docMetadata/LabelInfo.xml><?xml version="1.0" encoding="utf-8"?>
<clbl:labelList xmlns:clbl="http://schemas.microsoft.com/office/2020/mipLabelMetadata">
  <clbl:label id="{62394dc9-7b9f-4804-8eca-3bd919c5bef4}" enabled="1" method="Privileged" siteId="{f752ca51-e762-497a-939c-e7b7813268af}"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Hoja1</vt:lpstr>
      <vt:lpstr>Hoja1!_Hlk101865548</vt:lpstr>
      <vt:lpstr>Hoja1!_Hlk93741040</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administrador2</dc:creator>
  <cp:keywords/>
  <dc:description/>
  <cp:lastModifiedBy>JOSE GOMEZ JIMENEZ</cp:lastModifiedBy>
  <cp:revision/>
  <dcterms:created xsi:type="dcterms:W3CDTF">2020-10-27T16:48:38Z</dcterms:created>
  <dcterms:modified xsi:type="dcterms:W3CDTF">2024-08-01T16:18:46Z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0x0101008A62DD443BE19340B70E3D7C39FDD906</vt:lpwstr>
  </property>
  <property fmtid="{D5CDD505-2E9C-101B-9397-08002B2CF9AE}" pid="3" name="MediaServiceImageTags">
    <vt:lpwstr/>
  </property>
</Properties>
</file>